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J:\Juridic\0 DADES\WORD\VIMUSA\CONTRACTACIONS PUBLIQUES\0 NOVA LCSP 9-2017\LICITACIONS 2023\07. LICITACIÓ REHABILITACIÓ TURINA_NEXT GENERATION_LOOS-2023-01\"/>
    </mc:Choice>
  </mc:AlternateContent>
  <bookViews>
    <workbookView xWindow="0" yWindow="0" windowWidth="19200" windowHeight="11595"/>
  </bookViews>
  <sheets>
    <sheet name="baseTurina"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46" i="2" l="1"/>
  <c r="G447" i="2"/>
  <c r="D447" i="2"/>
  <c r="D446" i="2"/>
  <c r="D445" i="2"/>
  <c r="D444" i="2"/>
  <c r="D443" i="2"/>
  <c r="D442" i="2"/>
  <c r="D441" i="2"/>
  <c r="D440" i="2"/>
  <c r="D439" i="2"/>
  <c r="D438" i="2"/>
  <c r="D437" i="2"/>
  <c r="D436" i="2"/>
  <c r="D435" i="2"/>
  <c r="D434" i="2"/>
  <c r="D433" i="2"/>
  <c r="G418" i="2"/>
  <c r="G416" i="2"/>
  <c r="G420" i="2" s="1"/>
  <c r="G409" i="2"/>
  <c r="G411" i="2" s="1"/>
  <c r="G403" i="2"/>
  <c r="G401" i="2"/>
  <c r="G399" i="2"/>
  <c r="G397" i="2"/>
  <c r="G395" i="2"/>
  <c r="G393" i="2"/>
  <c r="G391" i="2"/>
  <c r="G389" i="2"/>
  <c r="G405" i="2" s="1"/>
  <c r="G387" i="2"/>
  <c r="G385" i="2"/>
  <c r="G380" i="2"/>
  <c r="G378" i="2"/>
  <c r="G376" i="2"/>
  <c r="G374" i="2"/>
  <c r="G372" i="2"/>
  <c r="G370" i="2"/>
  <c r="G368" i="2"/>
  <c r="G361" i="2"/>
  <c r="G359" i="2"/>
  <c r="G357" i="2"/>
  <c r="G355" i="2"/>
  <c r="G353" i="2"/>
  <c r="G351" i="2"/>
  <c r="G349" i="2"/>
  <c r="G347" i="2"/>
  <c r="G345" i="2"/>
  <c r="G343" i="2"/>
  <c r="G341" i="2"/>
  <c r="G339" i="2"/>
  <c r="G337" i="2"/>
  <c r="G335" i="2"/>
  <c r="G333" i="2"/>
  <c r="G331" i="2"/>
  <c r="G363" i="2" s="1"/>
  <c r="G324" i="2"/>
  <c r="G322" i="2"/>
  <c r="G320" i="2"/>
  <c r="G318" i="2"/>
  <c r="G326" i="2" s="1"/>
  <c r="G310" i="2"/>
  <c r="G308" i="2"/>
  <c r="G306" i="2"/>
  <c r="G304" i="2"/>
  <c r="G312" i="2" s="1"/>
  <c r="G445" i="2" s="1"/>
  <c r="G297" i="2"/>
  <c r="G295" i="2"/>
  <c r="G293" i="2"/>
  <c r="G291" i="2"/>
  <c r="G299" i="2" s="1"/>
  <c r="G444" i="2" s="1"/>
  <c r="G285" i="2"/>
  <c r="G283" i="2"/>
  <c r="G277" i="2"/>
  <c r="G275" i="2"/>
  <c r="G273" i="2"/>
  <c r="G271" i="2"/>
  <c r="G269" i="2"/>
  <c r="G267" i="2"/>
  <c r="G265" i="2"/>
  <c r="G263" i="2"/>
  <c r="G261" i="2"/>
  <c r="G259" i="2"/>
  <c r="G257" i="2"/>
  <c r="G255" i="2"/>
  <c r="G253" i="2"/>
  <c r="G251" i="2"/>
  <c r="G249" i="2"/>
  <c r="G279" i="2" s="1"/>
  <c r="G243" i="2"/>
  <c r="G241" i="2"/>
  <c r="G239" i="2"/>
  <c r="G237" i="2"/>
  <c r="G235" i="2"/>
  <c r="G233" i="2"/>
  <c r="G245" i="2" s="1"/>
  <c r="G225" i="2"/>
  <c r="G223" i="2"/>
  <c r="G221" i="2"/>
  <c r="G219" i="2"/>
  <c r="G227" i="2" s="1"/>
  <c r="G442" i="2" s="1"/>
  <c r="G213" i="2"/>
  <c r="G211" i="2"/>
  <c r="G215" i="2" s="1"/>
  <c r="G441" i="2" s="1"/>
  <c r="G203" i="2"/>
  <c r="G201" i="2"/>
  <c r="G205" i="2" s="1"/>
  <c r="G197" i="2"/>
  <c r="G195" i="2"/>
  <c r="G189" i="2"/>
  <c r="G191" i="2" s="1"/>
  <c r="G183" i="2"/>
  <c r="G181" i="2"/>
  <c r="G179" i="2"/>
  <c r="G185" i="2" s="1"/>
  <c r="G173" i="2"/>
  <c r="G171" i="2"/>
  <c r="G169" i="2"/>
  <c r="G167" i="2"/>
  <c r="G175" i="2" s="1"/>
  <c r="G161" i="2"/>
  <c r="G159" i="2"/>
  <c r="G163" i="2" s="1"/>
  <c r="G206" i="2" s="1"/>
  <c r="G440" i="2" s="1"/>
  <c r="G152" i="2"/>
  <c r="G150" i="2"/>
  <c r="G148" i="2"/>
  <c r="G146" i="2"/>
  <c r="G154" i="2" s="1"/>
  <c r="G439" i="2" s="1"/>
  <c r="G144" i="2"/>
  <c r="G142" i="2"/>
  <c r="G135" i="2"/>
  <c r="G133" i="2"/>
  <c r="G131" i="2"/>
  <c r="G129" i="2"/>
  <c r="G137" i="2" s="1"/>
  <c r="G438" i="2" s="1"/>
  <c r="G124" i="2"/>
  <c r="G437" i="2" s="1"/>
  <c r="G122" i="2"/>
  <c r="G115" i="2"/>
  <c r="G113" i="2"/>
  <c r="G117" i="2" s="1"/>
  <c r="G436" i="2" s="1"/>
  <c r="G106" i="2"/>
  <c r="G104" i="2"/>
  <c r="G102" i="2"/>
  <c r="G108" i="2" s="1"/>
  <c r="G435" i="2" s="1"/>
  <c r="G95" i="2"/>
  <c r="G93" i="2"/>
  <c r="G91" i="2"/>
  <c r="G89" i="2"/>
  <c r="G87" i="2"/>
  <c r="G85" i="2"/>
  <c r="G83" i="2"/>
  <c r="G81" i="2"/>
  <c r="G79" i="2"/>
  <c r="G77" i="2"/>
  <c r="G75" i="2"/>
  <c r="G73" i="2"/>
  <c r="G71" i="2"/>
  <c r="G69" i="2"/>
  <c r="G67" i="2"/>
  <c r="G65" i="2"/>
  <c r="G63" i="2"/>
  <c r="G61" i="2"/>
  <c r="G59" i="2"/>
  <c r="G57" i="2"/>
  <c r="G55" i="2"/>
  <c r="G53" i="2"/>
  <c r="G51" i="2"/>
  <c r="G49" i="2"/>
  <c r="G47" i="2"/>
  <c r="G45" i="2"/>
  <c r="G43" i="2"/>
  <c r="G41" i="2"/>
  <c r="G39" i="2"/>
  <c r="G37" i="2"/>
  <c r="G35" i="2"/>
  <c r="G33" i="2"/>
  <c r="G31" i="2"/>
  <c r="G29" i="2"/>
  <c r="G27" i="2"/>
  <c r="G25" i="2"/>
  <c r="G23" i="2"/>
  <c r="G21" i="2"/>
  <c r="G97" i="2" s="1"/>
  <c r="G434" i="2" s="1"/>
  <c r="G14" i="2"/>
  <c r="I12" i="2"/>
  <c r="I423" i="2" s="1"/>
  <c r="I424" i="2" s="1"/>
  <c r="G12" i="2"/>
  <c r="G16" i="2" s="1"/>
  <c r="G433" i="2" s="1"/>
  <c r="G412" i="2" l="1"/>
  <c r="G448" i="2"/>
  <c r="G286" i="2"/>
  <c r="G443" i="2" s="1"/>
  <c r="G423" i="2"/>
</calcChain>
</file>

<file path=xl/sharedStrings.xml><?xml version="1.0" encoding="utf-8"?>
<sst xmlns="http://schemas.openxmlformats.org/spreadsheetml/2006/main" count="508" uniqueCount="370">
  <si>
    <t>PRESSUPOST PER A LA  REHABILITACIÓ ENERGÈTICA EDIFICI DEL CARRER TURINA 19-21  DE SABADELL</t>
  </si>
  <si>
    <t>No tocar descripció de partides ni amidaments. Només posar preus.</t>
  </si>
  <si>
    <t>EMPRESA</t>
  </si>
  <si>
    <r>
      <t xml:space="preserve">INDUSTRIAL OLESA, S.L. </t>
    </r>
    <r>
      <rPr>
        <sz val="8"/>
        <rFont val="Arial"/>
        <family val="2"/>
      </rPr>
      <t>(NOTA: Aquesta empresa no va enviar Pressupost pq no es dedica a la Rehabilitació energètica) No s'ha tingut e compte pel càlcul de la mitja</t>
    </r>
  </si>
  <si>
    <t xml:space="preserve">Partida </t>
  </si>
  <si>
    <t>Unitat</t>
  </si>
  <si>
    <t>Descripció</t>
  </si>
  <si>
    <t>Amidament</t>
  </si>
  <si>
    <t xml:space="preserve">Total </t>
  </si>
  <si>
    <t>Preu Ut</t>
  </si>
  <si>
    <t>Capítol nº 1 Actuacions prèvies i implantació</t>
  </si>
  <si>
    <t>1.1</t>
  </si>
  <si>
    <t>m</t>
  </si>
  <si>
    <r>
      <rPr>
        <b/>
        <sz val="10"/>
        <rFont val="Arial"/>
        <family val="2"/>
      </rPr>
      <t>Tanca mòbil, de 2 m d'alçària, d'acer galvanitzat,</t>
    </r>
    <r>
      <rPr>
        <sz val="10"/>
        <rFont val="Arial"/>
        <family val="2"/>
      </rPr>
      <t xml:space="preserve"> amb malla electrosoldada de 90x150 mm i de 4,5 i 3,5 mm de diàmetre, bastidor de 3,5x2 m de tub de 40 mm de diàmetre per a fixar a peus prefabricats de formigó, per a 20 usos; inclús malla d'ocultació de polietilè d'alta densitat, color verd, col·locada sobre les tanques de delimitació d'obra.</t>
    </r>
  </si>
  <si>
    <t>1.2</t>
  </si>
  <si>
    <t>m²</t>
  </si>
  <si>
    <r>
      <rPr>
        <b/>
        <sz val="10"/>
        <rFont val="Arial"/>
        <family val="2"/>
      </rPr>
      <t>Transport, muntatge i desmuntatge de bastida tubular metàl·lica</t>
    </r>
    <r>
      <rPr>
        <sz val="10"/>
        <rFont val="Arial"/>
        <family val="2"/>
      </rPr>
      <t xml:space="preserve"> fixa formada per bastiments de 70 cm i alçària &lt;= 200 cm, amb bases regulables, tubs travessers, tubs de travament, plataformes de treball d'amplària com a mínim de 60 cm, escales d'accés, baranes laterals, sòcols i xarxa de protecció de poliamida, col·locada a tota la cara exterior i amarradors cada 20 m2 de façana, inclosos tots els elements de senyalització normalitzats i el transport amb un recorregut total màxim de 20 km.
Inclús ponts i tendal de protecció, amb protecció inferior amb desaigue per a vianants, i revisió mensual de bastida a càrrec de l'empresa instal·ladora, segons R.D. 2177/2004, per a garantir la seva estabilitat i condicions de seguretat.
Inclou: Legalització. Revisió periòdica per a garantir la seva estabilitat i condicions de seguretat; pla de montatge amb les configuracions tipus abans i durant el muntatge, actes d'inspecció i permisos; revisió periòdica per a garantitzar la seva estabilitat i condicions de seguretat. Il·luminació, alarma i proteccions a nivell de carrer. Amortització diària.</t>
    </r>
  </si>
  <si>
    <t>Total Capítol nº 1 Actuacions prèvies i implantació</t>
  </si>
  <si>
    <t>Capítol nº 2 Enderrocs i desmuntatges</t>
  </si>
  <si>
    <t>2.1</t>
  </si>
  <si>
    <r>
      <rPr>
        <b/>
        <sz val="10"/>
        <rFont val="Arial"/>
        <family val="2"/>
      </rPr>
      <t>Enderroc de solera de formigó en massa</t>
    </r>
    <r>
      <rPr>
        <sz val="10"/>
        <rFont val="Arial"/>
        <family val="2"/>
      </rPr>
      <t>, amb compressor i càrrega manual i mecànica de runa sobre camió o contenidor. 
Inclós tall en paviment de formigó de 10 cm de fondària com a mínim, amb màquina tallajunts amb disc de diamant, per a delimitar la zona a demolir.</t>
    </r>
  </si>
  <si>
    <t>2.2.</t>
  </si>
  <si>
    <r>
      <rPr>
        <b/>
        <sz val="10"/>
        <rFont val="Arial"/>
        <family val="2"/>
      </rPr>
      <t>Demolició de muret</t>
    </r>
    <r>
      <rPr>
        <sz val="10"/>
        <rFont val="Arial"/>
        <family val="2"/>
      </rPr>
      <t xml:space="preserve"> d'urbanització d'obra ceràmica.</t>
    </r>
  </si>
  <si>
    <t>2.3</t>
  </si>
  <si>
    <r>
      <rPr>
        <b/>
        <sz val="10"/>
        <rFont val="Arial"/>
        <family val="2"/>
      </rPr>
      <t>Demolició de paviment exterior de rajoles</t>
    </r>
    <r>
      <rPr>
        <sz val="10"/>
        <rFont val="Arial"/>
        <family val="2"/>
      </rPr>
      <t xml:space="preserve"> i/o llosetes de formigó, amb martell pneumàtic, i càrrega manual sobre camió o contenidor.</t>
    </r>
  </si>
  <si>
    <t>2.4</t>
  </si>
  <si>
    <r>
      <rPr>
        <b/>
        <sz val="10"/>
        <rFont val="Arial"/>
        <family val="2"/>
      </rPr>
      <t xml:space="preserve">Demolició de reixat existent </t>
    </r>
    <r>
      <rPr>
        <sz val="10"/>
        <rFont val="Arial"/>
        <family val="2"/>
      </rPr>
      <t>format per pals de formigó prefabricat  i xarxa de simple torsió.</t>
    </r>
  </si>
  <si>
    <t>2.5</t>
  </si>
  <si>
    <r>
      <rPr>
        <b/>
        <sz val="10"/>
        <rFont val="Arial"/>
        <family val="2"/>
      </rPr>
      <t>Repicat superficial fins a 8 cm</t>
    </r>
    <r>
      <rPr>
        <sz val="10"/>
        <rFont val="Arial"/>
        <family val="2"/>
      </rPr>
      <t xml:space="preserve"> de fondària d'element de pedra natural, amb mitjans manuals i càrrega manual de runa sobre camió o contenidor.</t>
    </r>
  </si>
  <si>
    <t>2.6</t>
  </si>
  <si>
    <r>
      <rPr>
        <b/>
        <sz val="10"/>
        <rFont val="Arial"/>
        <family val="2"/>
      </rPr>
      <t>Demolició de paviment de rajola ceràmica o gres</t>
    </r>
    <r>
      <rPr>
        <sz val="10"/>
        <rFont val="Arial"/>
        <family val="2"/>
      </rPr>
      <t xml:space="preserve"> en coberta plana i xapa de morter base, amb mitjans manuals, sense afectar a l'estabilitat dels elements constructius contigus, i càrrega manual sobre camió o contenidor.</t>
    </r>
  </si>
  <si>
    <t>2.7</t>
  </si>
  <si>
    <r>
      <rPr>
        <b/>
        <sz val="10"/>
        <rFont val="Arial"/>
        <family val="2"/>
      </rPr>
      <t>Demolició d'element de cobrició format per placa</t>
    </r>
    <r>
      <rPr>
        <sz val="10"/>
        <rFont val="Arial"/>
        <family val="2"/>
      </rPr>
      <t xml:space="preserve"> de policarbonat i estructura metàl·lica, amb mitjans manuals, i càrrega manual sobre camió o contenidor.</t>
    </r>
  </si>
  <si>
    <t>2.8</t>
  </si>
  <si>
    <t>Ut</t>
  </si>
  <si>
    <r>
      <rPr>
        <b/>
        <sz val="10"/>
        <rFont val="Arial"/>
        <family val="2"/>
      </rPr>
      <t>Demolició d'element d'estenedor format per perfileria metàl·lica</t>
    </r>
    <r>
      <rPr>
        <sz val="10"/>
        <rFont val="Arial"/>
        <family val="2"/>
      </rPr>
      <t>, amb mitjans manuals, i càrrega manual sobre camió o contenidor.</t>
    </r>
  </si>
  <si>
    <t>2.9</t>
  </si>
  <si>
    <r>
      <rPr>
        <b/>
        <sz val="10"/>
        <rFont val="Arial"/>
        <family val="2"/>
      </rPr>
      <t xml:space="preserve">Arrencada de tub i connexions de ventilació </t>
    </r>
    <r>
      <rPr>
        <sz val="10"/>
        <rFont val="Arial"/>
        <family val="2"/>
      </rPr>
      <t>amb mitjans manuals i càrrega manual de runa sobre camió o contenidor.</t>
    </r>
  </si>
  <si>
    <t>2.10</t>
  </si>
  <si>
    <r>
      <rPr>
        <b/>
        <sz val="10"/>
        <rFont val="Arial"/>
        <family val="2"/>
      </rPr>
      <t>Desmuntatge de pals i  tela metàl·lica en clos de parcel·la</t>
    </r>
    <r>
      <rPr>
        <sz val="10"/>
        <rFont val="Arial"/>
        <family val="2"/>
      </rPr>
      <t>, amb una altura major o igual a 1,5 m, amb mitjans manuals, recuperació del material per a la seva posterior ubicació en el mateix emplaçament, i càrrega manual, acopi i posterior muntatge al mateix lloc.</t>
    </r>
  </si>
  <si>
    <t>2.11</t>
  </si>
  <si>
    <r>
      <rPr>
        <b/>
        <sz val="10"/>
        <rFont val="Arial"/>
        <family val="2"/>
      </rPr>
      <t>Aixecat amb mitjans manuals i equip d'oxitall,</t>
    </r>
    <r>
      <rPr>
        <sz val="10"/>
        <rFont val="Arial"/>
        <family val="2"/>
      </rPr>
      <t xml:space="preserve"> de barana metàl·lica en forma recta, de 100 cm d'altura, elements de fixació i accessoris, situada en balcó o terrassa de façana i fixada mitjançant rebut en obra de fàbrica, sense deteriorar els elements constructius als quals està subjecta. Fins i tot p/p de neteja, aplec, retirada i càrrega manual del material desmuntat sobre camió o contenidor.</t>
    </r>
  </si>
  <si>
    <t>2.12</t>
  </si>
  <si>
    <r>
      <rPr>
        <b/>
        <sz val="10"/>
        <rFont val="Arial"/>
        <family val="2"/>
      </rPr>
      <t>Aixecat, amb mitjans manuals i equip de oxitall</t>
    </r>
    <r>
      <rPr>
        <sz val="10"/>
        <rFont val="Arial"/>
        <family val="2"/>
      </rPr>
      <t xml:space="preserve">, de reixa metàl·lica de 1,5525 m2, situada en buit de façana i fixada al parament mitjançant, sense deteriorar els elements constructius als quals està subjecta, i càrrega manual sobre camió o contenidor. </t>
    </r>
  </si>
  <si>
    <t>2.13</t>
  </si>
  <si>
    <r>
      <rPr>
        <b/>
        <sz val="10"/>
        <rFont val="Arial"/>
        <family val="2"/>
      </rPr>
      <t>Aixecat, amb mitjans manuals i equip de oxitall</t>
    </r>
    <r>
      <rPr>
        <sz val="10"/>
        <rFont val="Arial"/>
        <family val="2"/>
      </rPr>
      <t>, de reixa metàl·lica de 1,61 m2, situada en buit de façana i fixada al parament mitjançant, sense deteriorar els elements constructius als quals està subjecta, i càrrega manual sobre camió o contenidor.</t>
    </r>
  </si>
  <si>
    <t>2.14</t>
  </si>
  <si>
    <r>
      <rPr>
        <b/>
        <sz val="10"/>
        <rFont val="Arial"/>
        <family val="2"/>
      </rPr>
      <t xml:space="preserve">Aixecat, amb mitjans manuals i equip de oxitall, </t>
    </r>
    <r>
      <rPr>
        <sz val="10"/>
        <rFont val="Arial"/>
        <family val="2"/>
      </rPr>
      <t>de reixa metàl·lica de 0,75 m2, situada en buit de façana i fixada al parament mitjançant, sense deteriorar els elements constructius als quals està subjecta, i càrrega manual sobre camió o contenidor.</t>
    </r>
  </si>
  <si>
    <t>2.15</t>
  </si>
  <si>
    <r>
      <rPr>
        <b/>
        <sz val="10"/>
        <rFont val="Arial"/>
        <family val="2"/>
      </rPr>
      <t>Desmuntatge amb mitjans manuals de lluna de vidre simple</t>
    </r>
    <r>
      <rPr>
        <sz val="10"/>
        <rFont val="Arial"/>
        <family val="2"/>
      </rPr>
      <t>, fixada sobre fusteria, sense deteriorar la fusteria a la qual se subjecta, i càrrega manual sobre camió o contenidor.</t>
    </r>
  </si>
  <si>
    <t>2.16</t>
  </si>
  <si>
    <r>
      <rPr>
        <b/>
        <sz val="10"/>
        <rFont val="Arial"/>
        <family val="2"/>
      </rPr>
      <t>Desmuntatge amb mitjans manuals de lluna de vidre simple,</t>
    </r>
    <r>
      <rPr>
        <sz val="10"/>
        <rFont val="Arial"/>
        <family val="2"/>
      </rPr>
      <t xml:space="preserve"> fixada sobre gelosia de formigó prefabricat, sense deteriorar la fusteria a la qual se subjecta, i càrrega manual sobre camió o contenidor.</t>
    </r>
  </si>
  <si>
    <t>2.17</t>
  </si>
  <si>
    <r>
      <rPr>
        <b/>
        <sz val="10"/>
        <rFont val="Arial"/>
        <family val="2"/>
      </rPr>
      <t>Desmuntatge amb mitjans manuals de doble envidriament fixat sobre fusteria</t>
    </r>
    <r>
      <rPr>
        <sz val="10"/>
        <rFont val="Arial"/>
        <family val="2"/>
      </rPr>
      <t>, sense deteriorar la fusteria a la qual se subjecta, i càrrega manual sobre camió o contenidor. El preu inclou l'eliminació prèvia dels tascons i del material de segellat.</t>
    </r>
  </si>
  <si>
    <t>2.18</t>
  </si>
  <si>
    <r>
      <rPr>
        <b/>
        <sz val="10"/>
        <rFont val="Arial"/>
        <family val="2"/>
      </rPr>
      <t>Demolició de tancament envidrat motllurat (pavé) sense armar,</t>
    </r>
    <r>
      <rPr>
        <sz val="10"/>
        <rFont val="Arial"/>
        <family val="2"/>
      </rPr>
      <t xml:space="preserve"> amb mitjans manuals, sense deteriorar els elements constructius contigus, i càrrega manual sobre camió o contenidor.</t>
    </r>
  </si>
  <si>
    <t>2.19</t>
  </si>
  <si>
    <r>
      <rPr>
        <b/>
        <sz val="10"/>
        <rFont val="Arial"/>
        <family val="2"/>
      </rPr>
      <t xml:space="preserve">Desmuntatge de fulla de fusteria envidrada de fusta de qualsevol tipus </t>
    </r>
    <r>
      <rPr>
        <sz val="10"/>
        <rFont val="Arial"/>
        <family val="2"/>
      </rPr>
      <t>situada en façana, de menys de 3 m² de superfície, amb mitjans manuals, sense deteriorar els elements constructius als quals està subjecta, i càrrega manual sobre camió o contenidor. Inclou desmuntatge de tapa de registre i persiana enrotllable de lamel·les, amb mitjans manuals.</t>
    </r>
  </si>
  <si>
    <t>2.20</t>
  </si>
  <si>
    <r>
      <rPr>
        <b/>
        <sz val="10"/>
        <rFont val="Arial"/>
        <family val="2"/>
      </rPr>
      <t xml:space="preserve">Desmuntatge de fulla de fusteria envidrada de fusta de qualsevol tipus </t>
    </r>
    <r>
      <rPr>
        <sz val="10"/>
        <rFont val="Arial"/>
        <family val="2"/>
      </rPr>
      <t>situada en façana, de menys de 3 m² de superfície, amb mitjans manuals, sense deteriorar els elements constructius als quals està subjecta, i càrrega manual sobre camió o contenidor.</t>
    </r>
  </si>
  <si>
    <t>2.21</t>
  </si>
  <si>
    <r>
      <rPr>
        <b/>
        <sz val="10"/>
        <rFont val="Arial"/>
        <family val="2"/>
      </rPr>
      <t xml:space="preserve">Desmuntatge de fulla de fusteria de fusta de qualsevol tipus </t>
    </r>
    <r>
      <rPr>
        <sz val="10"/>
        <rFont val="Arial"/>
        <family val="2"/>
      </rPr>
      <t>situada en façana, de més de 3 m² de superfície, amb mitjans manuals, sense deteriorar els elements constructius als quals està subjecta, i càrrega manual sobre camió o contenidor.</t>
    </r>
  </si>
  <si>
    <t>2.22</t>
  </si>
  <si>
    <r>
      <rPr>
        <b/>
        <sz val="10"/>
        <rFont val="Arial"/>
        <family val="2"/>
      </rPr>
      <t xml:space="preserve">Desmuntatge de fulla de fusteria envidrada d'alumini de qualsevol tipus </t>
    </r>
    <r>
      <rPr>
        <sz val="10"/>
        <rFont val="Arial"/>
        <family val="2"/>
      </rPr>
      <t>situada en façana, de més de 6 m² de superfície, amb mitjans manuals, sense deteriorar els elements constructius als quals està subjecta, i càrrega manual sobre camió o contenidor.</t>
    </r>
  </si>
  <si>
    <t>2.23</t>
  </si>
  <si>
    <r>
      <rPr>
        <b/>
        <sz val="10"/>
        <rFont val="Arial"/>
        <family val="2"/>
      </rPr>
      <t>Desmuntatge de fulla de fusteria envidrada d'alumini de qualsevol tipus</t>
    </r>
    <r>
      <rPr>
        <sz val="10"/>
        <rFont val="Arial"/>
        <family val="2"/>
      </rPr>
      <t xml:space="preserve"> situada en façana, de menys de 3 m² de superfície, amb mitjans manuals, sense deteriorar els elements constructius als quals està subjecta, i càrrega manual sobre camió o contenidor.</t>
    </r>
  </si>
  <si>
    <t>2.24</t>
  </si>
  <si>
    <r>
      <rPr>
        <b/>
        <sz val="10"/>
        <rFont val="Arial"/>
        <family val="2"/>
      </rPr>
      <t>Demolició de fàbrica de gelosia prefabricada de formigó amb mitjans manuals,</t>
    </r>
    <r>
      <rPr>
        <sz val="10"/>
        <rFont val="Arial"/>
        <family val="2"/>
      </rPr>
      <t xml:space="preserve"> i càrrega manual de runa sobre camió o contenidor.</t>
    </r>
  </si>
  <si>
    <t>2.25</t>
  </si>
  <si>
    <r>
      <rPr>
        <b/>
        <sz val="10"/>
        <rFont val="Arial"/>
        <family val="2"/>
      </rPr>
      <t>Demolició de persiana de lamel·les fixes, prefabricada de formigó,</t>
    </r>
    <r>
      <rPr>
        <sz val="10"/>
        <rFont val="Arial"/>
        <family val="2"/>
      </rPr>
      <t xml:space="preserve"> de fins a 1000 cm² de superfície, amb mitjans manuals, sense deteriorar els elements constructius contigus, i càrrega manual sobre camió o contenidor.</t>
    </r>
  </si>
  <si>
    <t>2.26</t>
  </si>
  <si>
    <r>
      <rPr>
        <b/>
        <sz val="10"/>
        <rFont val="Arial"/>
        <family val="2"/>
      </rPr>
      <t>Desmuntatge de fulla de porta d'entrada a habitatge de fusteria de fusta</t>
    </r>
    <r>
      <rPr>
        <sz val="10"/>
        <rFont val="Arial"/>
        <family val="2"/>
      </rPr>
      <t>, amb mitjans manuals, i càrrega manual sobre camió o contenidor. Inclús desmuntatge dels marcs, galzes, tapajunts i de les ferramentes.</t>
    </r>
  </si>
  <si>
    <t>2.27</t>
  </si>
  <si>
    <r>
      <rPr>
        <b/>
        <sz val="10"/>
        <rFont val="Arial"/>
        <family val="2"/>
      </rPr>
      <t>Desmuntatge de fulla de porta interior de fusteria de fusta, amb mitjans manuals</t>
    </r>
    <r>
      <rPr>
        <sz val="10"/>
        <rFont val="Arial"/>
        <family val="2"/>
      </rPr>
      <t>, i càrrega manual sobre camió o contenidor. Inclús desmuntatge dels marcs, galzes, tapajunts i de les ferramentes.</t>
    </r>
  </si>
  <si>
    <t>2.28</t>
  </si>
  <si>
    <r>
      <rPr>
        <b/>
        <sz val="10"/>
        <rFont val="Arial"/>
        <family val="2"/>
      </rPr>
      <t>Desmuntatge de marc de pas interior de fusteria de fusta, amb mitjans manuals</t>
    </r>
    <r>
      <rPr>
        <sz val="10"/>
        <rFont val="Arial"/>
        <family val="2"/>
      </rPr>
      <t>, i càrrega manual sobre camió o contenidor. Inclús desmuntatge dels marcs, galzes, tapajunts i de les ferramentes.</t>
    </r>
  </si>
  <si>
    <t>2.29</t>
  </si>
  <si>
    <r>
      <rPr>
        <b/>
        <sz val="10"/>
        <rFont val="Arial"/>
        <family val="2"/>
      </rPr>
      <t>Desmuntatge de fulla d'armari de paret de fusta, amb mitjans manuals</t>
    </r>
    <r>
      <rPr>
        <sz val="10"/>
        <rFont val="Arial"/>
        <family val="2"/>
      </rPr>
      <t>, i càrrega manual sobre camió o contenidor. Inclús desmuntatge dels marcs, galzes, tapajunts i de les ferramentes.</t>
    </r>
  </si>
  <si>
    <t>2.30</t>
  </si>
  <si>
    <r>
      <rPr>
        <b/>
        <sz val="10"/>
        <rFont val="Arial"/>
        <family val="2"/>
      </rPr>
      <t>Previsió de repicat d'arrebossat en parament vertical,</t>
    </r>
    <r>
      <rPr>
        <sz val="10"/>
        <rFont val="Arial"/>
        <family val="2"/>
      </rPr>
      <t xml:space="preserve"> exterior, per l'aplicació de posteriors capes de revestiment, amb mitjans manuals i càrrega manual de runa sobre camió o contenidor. Partida a justificar.</t>
    </r>
  </si>
  <si>
    <t>2.31</t>
  </si>
  <si>
    <r>
      <rPr>
        <b/>
        <sz val="10"/>
        <rFont val="Arial"/>
        <family val="2"/>
      </rPr>
      <t>Tall de peça de pedra artificial,</t>
    </r>
    <r>
      <rPr>
        <sz val="10"/>
        <rFont val="Arial"/>
        <family val="2"/>
      </rPr>
      <t xml:space="preserve"> mitjançant màquina talladora</t>
    </r>
  </si>
  <si>
    <t>2.32</t>
  </si>
  <si>
    <r>
      <rPr>
        <b/>
        <sz val="10"/>
        <rFont val="Arial"/>
        <family val="2"/>
      </rPr>
      <t xml:space="preserve">Talat d'arbre d'entre 5 i 10 m d'altura, </t>
    </r>
    <r>
      <rPr>
        <sz val="10"/>
        <rFont val="Arial"/>
        <family val="2"/>
      </rPr>
      <t>de 15 a 30 cm de diàmetre de tronc i copa poc frondosa, amb motoserra, amb extracció de la soca, carrega manual a camió i transport dels residus vegetals a gestor específic, situat una distància màxima de 10 km. El preu inclou el temps d'espera en obra durant les operacions de càrrega, el viatge d'anada, la descàrrega i el viatge de tornada, i cànon.</t>
    </r>
  </si>
  <si>
    <t>2.33</t>
  </si>
  <si>
    <t>Pa</t>
  </si>
  <si>
    <r>
      <rPr>
        <b/>
        <sz val="10"/>
        <rFont val="Arial"/>
        <family val="2"/>
      </rPr>
      <t>Desmuntatge de cadireta metàl·lica subjectada a façana</t>
    </r>
    <r>
      <rPr>
        <sz val="10"/>
        <rFont val="Arial"/>
        <family val="2"/>
      </rPr>
      <t>, amb mitjans manuals i mecànics, sense afectar a l'estabilitat dels elements constructius als quals pugui estar subjecta; i càrrega manual sobre camió o contenidor.</t>
    </r>
  </si>
  <si>
    <t>2.34</t>
  </si>
  <si>
    <t>2.35</t>
  </si>
  <si>
    <r>
      <rPr>
        <b/>
        <sz val="10"/>
        <rFont val="Arial"/>
        <family val="2"/>
      </rPr>
      <t>Desmuntatge de braç i lluminària d'il·luminació exterior en desús</t>
    </r>
    <r>
      <rPr>
        <sz val="10"/>
        <rFont val="Arial"/>
        <family val="2"/>
      </rPr>
      <t>, de fins a 6 m d'altura, accessoris i elements de fixació, sense afectar a l'estabilitat dels elements constructius als quals pugui estar subjecta; i càrrega manual sobre camió o contenidor.</t>
    </r>
  </si>
  <si>
    <t>2.36</t>
  </si>
  <si>
    <t>2.37</t>
  </si>
  <si>
    <r>
      <rPr>
        <b/>
        <sz val="10"/>
        <rFont val="Arial"/>
        <family val="2"/>
      </rPr>
      <t>Desmuntatge del sistema de conducció a terra de parallamps de façana</t>
    </r>
    <r>
      <rPr>
        <sz val="10"/>
        <rFont val="Arial"/>
        <family val="2"/>
      </rPr>
      <t>, sense afectar l'estabilitat dels elements constructius als que estan subjectes, desplaçament i posterior muntatge sobre l'acabat de façana SATE.</t>
    </r>
  </si>
  <si>
    <t>2.38</t>
  </si>
  <si>
    <r>
      <rPr>
        <b/>
        <sz val="10"/>
        <rFont val="Arial"/>
        <family val="2"/>
      </rPr>
      <t>Demolició d'enrajolat de rajola de València</t>
    </r>
    <r>
      <rPr>
        <sz val="10"/>
        <rFont val="Arial"/>
        <family val="2"/>
      </rPr>
      <t>, amb mitjans manuals, i càrrega manual sobre camió o contenidor.
Criteri de valoració econòmica: El preu inclou el picat del material d'unió adherit al suport.
Inclou: Demolició de l'element. Fragmentació dels enderrocs en peces manejables. Neteja de les restes de l'obra. Càrrega manual d'enderrocs sobre camió o contenidor.
Criteri d'amidament de projecte: Superfície mesurada segons documentació gràfica de Projecte.
Criteri de mesura d'obra: S'amidarà la superfície realment enderrocada segons especificacions de Projecte.</t>
    </r>
  </si>
  <si>
    <t>TOTAL Capítol nº 2 Enderrocs i desmuntatges</t>
  </si>
  <si>
    <t>Capítol nº 3 Moviment de terres</t>
  </si>
  <si>
    <t>3.1</t>
  </si>
  <si>
    <t>m³</t>
  </si>
  <si>
    <r>
      <rPr>
        <b/>
        <sz val="10"/>
        <rFont val="Arial"/>
        <family val="2"/>
      </rPr>
      <t>Excavació per a formació de caixa de paviment</t>
    </r>
    <r>
      <rPr>
        <sz val="10"/>
        <rFont val="Arial"/>
        <family val="2"/>
      </rPr>
      <t>, amb mitjans manuals o mecànics, i càrrega de runa sobre contenidor per a formació de caixa de paviment, mitjans manuals. Rebaix</t>
    </r>
  </si>
  <si>
    <t>3.2</t>
  </si>
  <si>
    <r>
      <rPr>
        <b/>
        <sz val="10"/>
        <rFont val="Arial"/>
        <family val="2"/>
      </rPr>
      <t>Excavació de rasa i pou de fins a 2 m de fondària</t>
    </r>
    <r>
      <rPr>
        <sz val="10"/>
        <rFont val="Arial"/>
        <family val="2"/>
      </rPr>
      <t>, en terreny fluix (SPT &lt;20), realitzada amb mitjans manuals i càrrega manual sobre contenidor.</t>
    </r>
  </si>
  <si>
    <t>3.3</t>
  </si>
  <si>
    <r>
      <rPr>
        <b/>
        <sz val="10"/>
        <rFont val="Arial"/>
        <family val="2"/>
      </rPr>
      <t>Subbase de grava de pedrera de pedra granítica</t>
    </r>
    <r>
      <rPr>
        <sz val="10"/>
        <rFont val="Arial"/>
        <family val="2"/>
      </rPr>
      <t xml:space="preserve"> de 15 cm de gruix i, grandària màxima de 50 a 70 mm, amb estesa i piconatge del material</t>
    </r>
  </si>
  <si>
    <t>TOTAL Capítol nº 3 Moviment de terres</t>
  </si>
  <si>
    <t>Capítol nº 4 Fonaments</t>
  </si>
  <si>
    <t>4.1</t>
  </si>
  <si>
    <r>
      <rPr>
        <b/>
        <sz val="10"/>
        <rFont val="Arial"/>
        <family val="2"/>
      </rPr>
      <t>Formigó per a rases i pous de fonaments,</t>
    </r>
    <r>
      <rPr>
        <sz val="10"/>
        <rFont val="Arial"/>
        <family val="2"/>
      </rPr>
      <t xml:space="preserve"> HA-25/B/20/IIa, de consistència tova i grandària màxima del granulat 10 mm, abocat des de camió.</t>
    </r>
  </si>
  <si>
    <t>4.2</t>
  </si>
  <si>
    <t>Kg</t>
  </si>
  <si>
    <r>
      <rPr>
        <b/>
        <sz val="10"/>
        <rFont val="Arial"/>
        <family val="2"/>
      </rPr>
      <t>Armadura de rases i pous AP500</t>
    </r>
    <r>
      <rPr>
        <sz val="10"/>
        <rFont val="Arial"/>
        <family val="2"/>
      </rPr>
      <t xml:space="preserve"> S d'acer en barres corrugades B500S de límit elàstic &gt;= 500 N/mm2</t>
    </r>
  </si>
  <si>
    <t>TOTAL Capítol nº 4 Fonaments</t>
  </si>
  <si>
    <t>Capítol nº 5 Estructures auxiliars</t>
  </si>
  <si>
    <t>5.1</t>
  </si>
  <si>
    <t>U</t>
  </si>
  <si>
    <t>TOTAL Capítol nº 5 Estructures auxiliars</t>
  </si>
  <si>
    <t>Capítol nº 6 Tancaments i divisòries.  Parets i envans d'obra de fàbrica.</t>
  </si>
  <si>
    <t>6.1.1</t>
  </si>
  <si>
    <r>
      <rPr>
        <b/>
        <sz val="10"/>
        <rFont val="Arial"/>
        <family val="2"/>
      </rPr>
      <t xml:space="preserve">Fàbrica de bloc de morter de ciment, </t>
    </r>
    <r>
      <rPr>
        <sz val="10"/>
        <rFont val="Arial"/>
        <family val="2"/>
      </rPr>
      <t>dos cares vistes, llis de mides 400x200x300 mm, amb armadura tipus Murfor cada junta horitzontal, i apilastrat als extrems i centre, amb armadura 4Ø12 i remplert amb formigó els apilastraments. Inclús part proporcional de peça de coronament de formigó prefabricat color gris i goteró.</t>
    </r>
  </si>
  <si>
    <t>6.1.2</t>
  </si>
  <si>
    <r>
      <rPr>
        <b/>
        <sz val="10"/>
        <rFont val="Arial"/>
        <family val="2"/>
      </rPr>
      <t>Gelosia de bloc de morter de ciment blanc</t>
    </r>
    <r>
      <rPr>
        <sz val="10"/>
        <rFont val="Arial"/>
        <family val="2"/>
      </rPr>
      <t>, de 400x200x90 mm, col·locació amb morter mixt amb ciment blanc de ram de paleta, calç i sorra de marbre blanc 1:1:7.</t>
    </r>
  </si>
  <si>
    <t>6.1.3</t>
  </si>
  <si>
    <r>
      <rPr>
        <b/>
        <sz val="10"/>
        <rFont val="Arial"/>
        <family val="2"/>
      </rPr>
      <t>Paret de tancament recolzada de gruix 14 cm,</t>
    </r>
    <r>
      <rPr>
        <sz val="10"/>
        <rFont val="Arial"/>
        <family val="2"/>
      </rPr>
      <t xml:space="preserve"> de maó calat, LD, de 290x140x100 mm , per a revestir, categoria I, segons la norma UNE-EN 771-1, col·locat amb morter per a ram de paleta industrialitzat M 5 (5 N/mm2 ) de designació (G) segons norma UNE-EN 998-2.</t>
    </r>
  </si>
  <si>
    <t>6.1.4</t>
  </si>
  <si>
    <r>
      <rPr>
        <b/>
        <sz val="10"/>
        <rFont val="Arial"/>
        <family val="2"/>
      </rPr>
      <t>Full de partició interior, de 4 cm d'espessor</t>
    </r>
    <r>
      <rPr>
        <sz val="10"/>
        <rFont val="Arial"/>
        <family val="2"/>
      </rPr>
      <t>, de fàbrica de maó ceràmic buit (maó), per revestir, 29x14x4 cm, amb junts horitzontals i verticals de 10 mm d'espessor, rebuda amb morter de ciment confeccionat en obra, amb 250 kg/m³ de ciment, color gris, dosificació 1:6, subministrat en sacs.</t>
    </r>
  </si>
  <si>
    <t>TOTAL Capítol nº 6 Tancaments i divisòries.  Parets i envans d'obra de fàbrica.</t>
  </si>
  <si>
    <t>Capítol nº 7 Impermeabilitzacions i aïllaments</t>
  </si>
  <si>
    <t>7.1</t>
  </si>
  <si>
    <r>
      <rPr>
        <b/>
        <sz val="10"/>
        <rFont val="Arial"/>
        <family val="2"/>
      </rPr>
      <t>Làmina separadora de polietilè de 100 micres</t>
    </r>
    <r>
      <rPr>
        <sz val="10"/>
        <rFont val="Arial"/>
        <family val="2"/>
      </rPr>
      <t xml:space="preserve"> i 96 g/m2, col·locada no adherida.</t>
    </r>
  </si>
  <si>
    <t>7.2</t>
  </si>
  <si>
    <r>
      <rPr>
        <b/>
        <sz val="10"/>
        <rFont val="Arial"/>
        <family val="2"/>
      </rPr>
      <t>Subministrament i col·locació de sistema Isover</t>
    </r>
    <r>
      <rPr>
        <sz val="10"/>
        <rFont val="Arial"/>
        <family val="2"/>
      </rPr>
      <t>, o equivalent d'aïllament per l'interior, sobre espai no habitable en cobertes inclinades, manta lleugera de llana de vidre, IBR Isover, revestida per una de les seves cares amb paper Kraft que actua com a barrera de vapor, de 100 mm d'espessor, resistència tèrmica 2,5 m²K/W, conductivitat tèrmica 0,04 W/(mK). Inclús p/p de talls i neteja.</t>
    </r>
  </si>
  <si>
    <t>7.3</t>
  </si>
  <si>
    <r>
      <rPr>
        <b/>
        <sz val="10"/>
        <rFont val="Arial"/>
        <family val="2"/>
      </rPr>
      <t>Sistema d'aïllament tèrmic per l'exterior SATE, Weber</t>
    </r>
    <r>
      <rPr>
        <sz val="10"/>
        <rFont val="Arial"/>
        <family val="2"/>
      </rPr>
      <t>.Therm Etics Organic acabat Webertene extraclean active fratassat (revestiment orgànic al silicat amb efecte fotocatalític), o equivalent. El sistema complert ha de disposar de DITE. Sistema format per: panells de poliestiré expandit (EPS) de 100 mm de gruix i conductivitat tèrmica 0,037 w/mºK adherit al mur amb adhesius específics i 8 fixacions mecàniques per panell; morter adhesiu i de regularització Weber.therm base, malla de reforç Weber.therm malla 160, morter adhesiu i de regularització Weber.therm base; imprimació de regularització de fons Weber Cs plus i el revestiment orgànic al silicat amb efecte fotocatalític Webertene extraclean active en color a escollir per la DF. Textura M fina. Inclou la part proporcional de tractament de brancals i llindes d'obertures, perfils d'inici i final, ...Per a l'aplicació del producte es tindrà en compte les especificacions sobre el sistema del fabricant.El criteri d'amidament adoptat és descomptar el 100% de la superfície dels forats superiors a 8m², descomptar el 50% de la superfície dels forats entre 3 i 8m², i no descomptar res de forats amb superfície inferior a 3m². L'aplicació es realitzarà per part d'empresa formada o homologada pel fabricant.Està inclosa en el preu la preparació del suport, neteja realitzada amb aigua a pressió.</t>
    </r>
  </si>
  <si>
    <t>7.4</t>
  </si>
  <si>
    <r>
      <rPr>
        <b/>
        <sz val="10"/>
        <rFont val="Arial"/>
        <family val="2"/>
      </rPr>
      <t>Sistema d'aïllament tèrmic per l'exterior SATE, Weber</t>
    </r>
    <r>
      <rPr>
        <sz val="10"/>
        <rFont val="Arial"/>
        <family val="2"/>
      </rPr>
      <t>.Therm Etics Organic acabat Webertene extraclean active fratassat (revestiment orgànic al silicat amb efecte fotocatalític), o equivalent. El sistema complert ha de disposar de DITE. Sistema format per: panells de poliestiré poliestiré extrudit (XPS) de 100 mm de gruix i conductivitat tèrmica 0,037 w/mºK adherit al mur amb adhesius específics i 8 fixacions mecàniques per panell; morter adhesiu i de regularització Weber.therm base, malla de reforç Weber.therm malla 160, morter adhesiu i de regularització Weber.therm base; imprimació de regularització de fons Weber Cs plus i el revestiment orgànic al silicat amb efecte fotocatalític Webertene extraclean active en color a escollir per la DF. Textura M fina. Inclou la part proporcional de tractament de brancals i llindes d'obertures, perfils d'inici i final, ...Les parts baixes accessibles peatonalment fins a 2 m d'alçària es reforçaran amb doble malla.Per a l'aplicació del producte es tindrà en compte les especificacions sobre el sistema del fabricant.El criteri d'amidament adoptat és descomptar el 100% de la superfície dels forats superiors a 8m², descomptar el 50% de la superfície dels forats entre 3 i 8m², i no descomptar res de forats amb superfície inferior a 3m². L'aplicació es realitzarà per part d'empresa formada o homologada pel fabricant.Està inclosa en el preu la preparació del suport, neteja realitzada amb aigua a pressió.</t>
    </r>
  </si>
  <si>
    <t>7.5</t>
  </si>
  <si>
    <r>
      <rPr>
        <b/>
        <sz val="10"/>
        <rFont val="Arial"/>
        <family val="2"/>
      </rPr>
      <t>Formació de capa d'acabat de façana formada morter adhesiu</t>
    </r>
    <r>
      <rPr>
        <sz val="10"/>
        <rFont val="Arial"/>
        <family val="2"/>
      </rPr>
      <t xml:space="preserve"> i de regularització Weber.therm base, malla de reforç Weber.therm malla 160, morter adhesiu i de regularització Weber.therm base; imprimació de regularització de fons Weber Cs plus i el revestiment orgànic al silicat amb efecte fotocatalític Webertene extraclean active en color a escollir per la DF. Textura M fina. Inclou la part proporcional de tractament de brancals i llindes d'obertures, ...Per a l'aplicació del producte es tindrà en compte les especificacions sobre el sistema del fabricant.El criteri d'amidament adoptat és descomptar el 100% de la superfície dels forats superiors a 8m², descomptar el 50% de la superfície dels forats entre 3 i 8m², i no descomptar res de forats amb superfície inferior a 3m². L'aplicació es realitzarà per part d'empresa formada o homologada pel fabricant.Està inclosa en el preu la preparació del suport, neteja realitzada amb aigua a pressió.</t>
    </r>
  </si>
  <si>
    <t>7.6</t>
  </si>
  <si>
    <r>
      <rPr>
        <b/>
        <sz val="10"/>
        <rFont val="Arial"/>
        <family val="2"/>
      </rPr>
      <t>Reparació d'impermeabilització de galeries i balcons.</t>
    </r>
    <r>
      <rPr>
        <sz val="10"/>
        <rFont val="Arial"/>
        <family val="2"/>
      </rPr>
      <t xml:space="preserve"> Sistema Dry80 "REVESTECH", format per làmina impermeabilitzant flexible tipus EVAC, Dry80 30 "REVESTECH", composta d'un doble full de poliolefina termoplàstica amb acetat de vinil etilè, amb ambdues cares revestides de fibres de polièster no teixides, de 0,8 mm d'espessor i 625 g/m², fixada al suport amb adhesiu cimentós millorat, deformable i tixòtrop, C2 TE S1 estès amb plana dentada. Inclús peces especials "REVESTECH" per a la resolució d'angles interns Dry80 Cornerin i externs Dry80 Cornerout, resolució d'unions amb banda Dry80 Banda 20, banda perimetral per a la resolució de trobades amb paraments i adhesiu Seal Plus per la closa de juntes.Criteri de valoració econòmica: El preu inclou la preparació del suport, però no inclou el paviment.Inclou: Retirada del sòcol. Picat del material d'unió. Obertura de la frega. Retirada i arreplegat de enderrocs. Neteja de les restes de l'obra. Càrrega manual d'enderrocs sobre camió o contenidor. Neteja de la superfície suport. Col·locació de la impermeabilització. Resolució dels punts singulars. Segellat de junts.Criteri d'amidament de projecte: Superfície mesurada en projecció horitzontal, segons documentació gràfica de Projecte, des de les cares interiors dels ampits o plastrons perimetrals que la limiten.Criteri de mesura d'obra: Es mesurarà, en projecció horitzontal, la superfície realment executada segons especificacions de Projecte, des de les cares interiors dels ampits o plastrons perimetrals que la limiten.</t>
    </r>
  </si>
  <si>
    <t>TOTAL Capítol nº 7 Impermeabilitzacions i aïllaments</t>
  </si>
  <si>
    <t>Capítol nº 8 Revestiments</t>
  </si>
  <si>
    <t>Subcapítol 8.1.- Cels rasos</t>
  </si>
  <si>
    <t>8.1.1</t>
  </si>
  <si>
    <r>
      <rPr>
        <b/>
        <sz val="10"/>
        <rFont val="Arial"/>
        <family val="2"/>
      </rPr>
      <t>S.C. Suspés Pladur® PH-45+T-45/400 1x12,5 H1 MW</t>
    </r>
    <r>
      <rPr>
        <sz val="10"/>
        <rFont val="Arial"/>
        <family val="2"/>
      </rPr>
      <t>. Sostre suspès format per una doble estructura de perfils de xapa d'acer galvanitzat instal·lada a diferent nivell. L'estructura primària es compon a base de perfils Pladur® PH-45 separats entre eixos 1100 mm, degudament suspesos del forjat, cada 850 mm, per mitjà de vareta *roscada *ø 6 mm, rosca i *contratuerca. L'estructura secundària està formada per perfils Pladur® T-45 acoblats de manera perpendicular la part inferior de l'estructura primària cada 400 mm mitjançant encaix directe en les forquetes dobles encunyades del perfil Pladur® PH-45 i recolzats perimetralment en angulars Pladur® L 30 o canals PLADUR® Clip, els quals estan fixats mecànicament a tota la seva longitud. Perpendicularment a l'estructura secundària, es caragola una placa Pladur® H1 (placa hidròfuga) de 12,5 mm de gruix. Part proporcional d'ancoratges, suspensions, pengis, caragols, juntes estanques/acústiques del seu perímetre, cintes i pastes de juntes, etc. Fins i tot subministre i col·locació de manta de llana mineral de 80 mm de gruix sobre el dors de plaques i perfils. Per una alçària de cel ras de  4 m com a màxim.</t>
    </r>
  </si>
  <si>
    <t>8.1.2</t>
  </si>
  <si>
    <r>
      <rPr>
        <b/>
        <sz val="10"/>
        <rFont val="Arial"/>
        <family val="2"/>
      </rPr>
      <t>Contrapetja vertical en canvi de nivell de fals</t>
    </r>
    <r>
      <rPr>
        <sz val="10"/>
        <rFont val="Arial"/>
        <family val="2"/>
      </rPr>
      <t xml:space="preserve"> sostre continu, formada amb plaques de cartró guix hidròfuga.</t>
    </r>
  </si>
  <si>
    <t>TOTAL Subcapítol 8.1.- Cels rasos</t>
  </si>
  <si>
    <t>Subcapítol 8.2.- Arrebossats i enguixats</t>
  </si>
  <si>
    <t>8.2.1</t>
  </si>
  <si>
    <r>
      <rPr>
        <b/>
        <sz val="10"/>
        <rFont val="Arial"/>
        <family val="2"/>
      </rPr>
      <t>Arrebossat reglejat sobre parament vertical exterior</t>
    </r>
    <r>
      <rPr>
        <sz val="10"/>
        <rFont val="Arial"/>
        <family val="2"/>
      </rPr>
      <t>, =&lt; 3,00 m d'alçària, amb morter de ciment 1:4, remolinat ciment blanc de ram de paleta 22,5X.</t>
    </r>
  </si>
  <si>
    <t>8.2.2</t>
  </si>
  <si>
    <r>
      <rPr>
        <b/>
        <sz val="10"/>
        <rFont val="Arial"/>
        <family val="2"/>
      </rPr>
      <t>Enguixat a bona vista sobre parament vertical interior</t>
    </r>
    <r>
      <rPr>
        <sz val="10"/>
        <rFont val="Arial"/>
        <family val="2"/>
      </rPr>
      <t>, a 3,00 m d'alçària, com a màxim, amb guix B1, acabat lliscat amb guix C6 segons la norma UNE-EN 13279-1.</t>
    </r>
  </si>
  <si>
    <t>8.2.3</t>
  </si>
  <si>
    <r>
      <rPr>
        <b/>
        <sz val="10"/>
        <rFont val="Arial"/>
        <family val="2"/>
      </rPr>
      <t>Repassos de paraments verticals interior enguixat</t>
    </r>
    <r>
      <rPr>
        <sz val="10"/>
        <rFont val="Arial"/>
        <family val="2"/>
      </rPr>
      <t xml:space="preserve"> a bona vista, a 3,00 m d'alçària, com a màxim, amb guix B1, acabat lliscat amb guix C6 segons la norma UNE-EN 13279-1.</t>
    </r>
  </si>
  <si>
    <t>8.2.4</t>
  </si>
  <si>
    <t>TOTAL Subcapítol 8.2.- Arrebossats i enguixats</t>
  </si>
  <si>
    <t>Subcapítol 8.3.- Pintura</t>
  </si>
  <si>
    <t>8.3.1</t>
  </si>
  <si>
    <r>
      <rPr>
        <b/>
        <sz val="10"/>
        <rFont val="Arial"/>
        <family val="2"/>
      </rPr>
      <t>Previsió de pintat de parament vertical de guix</t>
    </r>
    <r>
      <rPr>
        <sz val="10"/>
        <rFont val="Arial"/>
        <family val="2"/>
      </rPr>
      <t>, amb pintura plàstica amb acabat llis, amb una capa segelladora i dues d'acabat. Inclòs preparació prèvia de superficies antigues, massillat i fregat amb paper de vidre. Partida a justificar.</t>
    </r>
  </si>
  <si>
    <t>8.3.2</t>
  </si>
  <si>
    <t>8.3.3</t>
  </si>
  <si>
    <r>
      <rPr>
        <b/>
        <sz val="10"/>
        <rFont val="Arial"/>
        <family val="2"/>
      </rPr>
      <t>Pintat d'elements interiors de fusta a base</t>
    </r>
    <r>
      <rPr>
        <sz val="10"/>
        <rFont val="Arial"/>
        <family val="2"/>
      </rPr>
      <t>, d'una capa d'imprimacio i dues capes d'esmalt al poliureta TITANLAK  acabat satinat.  Inclòs massillat i fregat amb paper de vidre.</t>
    </r>
  </si>
  <si>
    <t>TOTAL Subcapítol 8.3.- Pintura</t>
  </si>
  <si>
    <t>Subcapítol 8.4.- Enrajolats</t>
  </si>
  <si>
    <t>8.4.1</t>
  </si>
  <si>
    <r>
      <rPr>
        <b/>
        <sz val="10"/>
        <rFont val="Arial"/>
        <family val="2"/>
      </rPr>
      <t>Previsió de revestiment interior amb peces de rajola</t>
    </r>
    <r>
      <rPr>
        <sz val="10"/>
        <rFont val="Arial"/>
        <family val="2"/>
      </rPr>
      <t xml:space="preserve"> de València, de 200x200 mm, color blanc, acabat mat, sobre suport parament de fàbrica, vertical, de fins 3 m d'altura. Rejuntat amb morter de junts cimentós millorat, amb absorció d'aigua reduïda i resistència elevada a l'abrasió. Partida a justificar.</t>
    </r>
  </si>
  <si>
    <t>TOTAL Subcapítol 8.4.- Enrajolats</t>
  </si>
  <si>
    <t xml:space="preserve"> Subcapítol 8.5.- Dintells</t>
  </si>
  <si>
    <t>8.5.1</t>
  </si>
  <si>
    <r>
      <t>S</t>
    </r>
    <r>
      <rPr>
        <b/>
        <sz val="10"/>
        <rFont val="Arial"/>
        <family val="2"/>
      </rPr>
      <t>ubministre i col·locació de dintell</t>
    </r>
    <r>
      <rPr>
        <sz val="10"/>
        <rFont val="Arial"/>
        <family val="2"/>
      </rPr>
      <t>, d'acer laminat tipus UPN140, galvanitzat en calent i col·locat amb tacs químics i encamisats.</t>
    </r>
  </si>
  <si>
    <t>TOTAL Subcapítol 8.5.- Dintells</t>
  </si>
  <si>
    <t>Subcapítol 8.6.- Tractaments superficials</t>
  </si>
  <si>
    <t>8.6.1</t>
  </si>
  <si>
    <r>
      <rPr>
        <b/>
        <sz val="10"/>
        <rFont val="Arial"/>
        <family val="2"/>
      </rPr>
      <t>Neteja mecànica d'element de coronament de façana</t>
    </r>
    <r>
      <rPr>
        <sz val="10"/>
        <rFont val="Arial"/>
        <family val="2"/>
      </rPr>
      <t>, de pedra artificial. en estat de conservació regular, mitjançant projecció d'esprai d'aigua atomitzada (grandària de gota 1 µm) a baixa pressió (fins a 5 atm), considerant un grau de complexitat mig.</t>
    </r>
  </si>
  <si>
    <t>8.6.2</t>
  </si>
  <si>
    <r>
      <rPr>
        <b/>
        <sz val="10"/>
        <rFont val="Arial"/>
        <family val="2"/>
      </rPr>
      <t>Neteja mecànica de façana de formigó</t>
    </r>
    <r>
      <rPr>
        <sz val="10"/>
        <rFont val="Arial"/>
        <family val="2"/>
      </rPr>
      <t xml:space="preserve"> en estat de conservació regular, mitjançant projecció d'esprai d'aigua atomitzada (grandària de gota 1 µm) a baixa pressió (fins a 5 atm), considerant un grau de complexitat mig.</t>
    </r>
  </si>
  <si>
    <t>TOTAL Subcapítol 8.6.- Tractaments superficials</t>
  </si>
  <si>
    <t>TOTAL Capítol nº 8 Revestiments</t>
  </si>
  <si>
    <t>Capítol nº 9 Paviments i ferms</t>
  </si>
  <si>
    <t>9.1</t>
  </si>
  <si>
    <r>
      <rPr>
        <b/>
        <sz val="10"/>
        <rFont val="Arial"/>
        <family val="2"/>
      </rPr>
      <t xml:space="preserve">Paviment de panot per a vorera gris </t>
    </r>
    <r>
      <rPr>
        <sz val="10"/>
        <rFont val="Arial"/>
        <family val="2"/>
      </rPr>
      <t>de 20x20x2,5 cm, classe 1a, preu alt, sobre suport de 3 cm de sorra, col·locat a l'estesa amb sorra-ciment de 250 kg/m3 de ciment pòrtland i beurada de ciment pòrtland.</t>
    </r>
  </si>
  <si>
    <t>9.2</t>
  </si>
  <si>
    <r>
      <rPr>
        <b/>
        <sz val="10"/>
        <rFont val="Arial"/>
        <family val="2"/>
      </rPr>
      <t>Solera de formigó armat de 15 cm d'espessor, r</t>
    </r>
    <r>
      <rPr>
        <sz val="10"/>
        <rFont val="Arial"/>
        <family val="2"/>
      </rPr>
      <t>ealitzada amb formigó HA-25/B/20/IIa fabricat en central, i abocament des de camió, i malla electrosoldada ME 20x20 Ø 8-8 B 500 T 6x2,20 UNE-EN 10080 com a armadura de repartiment, col·locada sobre separadors homologats, estès i vibrat manual mitjançant regla vibrant, amb acabat superficial mitjançant remolinador mecànic i posterior aplicació d'agent filmogen, (0,15 l/m²); amb junts de retracció de 5 mm d'espessor, mitjançant tall amb disc de diamant. Inclús panell de poliestirè expandit de 3 cm d'espessor, per a l'execució de juntes de retracció, i massilla elàstica per a segellat dels junts de retracció.</t>
    </r>
  </si>
  <si>
    <t>TOTAL Capítol nº 9 Paviments i ferms</t>
  </si>
  <si>
    <t>Capítol nº 10 Cobertes</t>
  </si>
  <si>
    <t>10.1</t>
  </si>
  <si>
    <r>
      <rPr>
        <b/>
        <sz val="10"/>
        <rFont val="Arial"/>
        <family val="2"/>
      </rPr>
      <t>Acabat de terrat amb paviment de rajola ceràmica</t>
    </r>
    <r>
      <rPr>
        <sz val="10"/>
        <rFont val="Arial"/>
        <family val="2"/>
      </rPr>
      <t xml:space="preserve"> fina d'elaboració mecànica, amb acabat fi, de color vermell i de 28x14 cm, col·locat amb morter mixt 1:2:10</t>
    </r>
  </si>
  <si>
    <t>10.2</t>
  </si>
  <si>
    <r>
      <rPr>
        <b/>
        <sz val="10"/>
        <rFont val="Arial"/>
        <family val="2"/>
      </rPr>
      <t>Recrescuda del suport de paviment</t>
    </r>
    <r>
      <rPr>
        <sz val="10"/>
        <rFont val="Arial"/>
        <family val="2"/>
      </rPr>
      <t>s, de 4 cm de gruix, amb morter de ciment 1:6</t>
    </r>
  </si>
  <si>
    <t>10.3</t>
  </si>
  <si>
    <r>
      <rPr>
        <b/>
        <sz val="10"/>
        <rFont val="Arial"/>
        <family val="2"/>
      </rPr>
      <t>Acabat de terrat amb paviment de rajola ceràmica</t>
    </r>
    <r>
      <rPr>
        <sz val="10"/>
        <rFont val="Arial"/>
        <family val="2"/>
      </rPr>
      <t xml:space="preserve"> fina d'elaboració mecànica, amb acabat fi, de color vermell i de 28x14 cm, amb goteró, col·locat amb morter mixt 1:2:10</t>
    </r>
  </si>
  <si>
    <t>10.4</t>
  </si>
  <si>
    <t>TOTAL Capítol nº 10 Cobertes</t>
  </si>
  <si>
    <t>Capítol nº 11 Tancaments i divisòries practicables</t>
  </si>
  <si>
    <t>Subcapítol 11.1.- Tancaments practicables de fusta</t>
  </si>
  <si>
    <t>11.1.1</t>
  </si>
  <si>
    <r>
      <rPr>
        <b/>
        <sz val="10"/>
        <rFont val="Arial"/>
        <family val="2"/>
      </rPr>
      <t xml:space="preserve">Subministrament i col·locació marc i porta batent </t>
    </r>
    <r>
      <rPr>
        <sz val="10"/>
        <rFont val="Arial"/>
        <family val="2"/>
      </rPr>
      <t>d'entrada a habitatge, massissa de 45 mm de gruix reforçada amb fusta, xapada amb MDF de 6 mm de gruix per cada cara, per pintar, de mides 202x92 cm. Inclòs 4 perns de seguretat. Ferramentes d'alumini, sèrie econòmica, 4 copies de claus. Espiell de 200º. Totalment instal·lada i acabada. Inclòs bastiment base.</t>
    </r>
  </si>
  <si>
    <t>11.1.2</t>
  </si>
  <si>
    <r>
      <rPr>
        <b/>
        <sz val="10"/>
        <rFont val="Arial"/>
        <family val="2"/>
      </rPr>
      <t xml:space="preserve">Subministrament i col·locació de conjunt de premarc, batents </t>
    </r>
    <r>
      <rPr>
        <sz val="10"/>
        <rFont val="Arial"/>
        <family val="2"/>
      </rPr>
      <t>i porta batent MDF de cares llisses i estructura interior de cartró de mides 202x72x3'5cm, batents i tapetes de MDF hidròfug, per pintar,  inclòs 3 perns alumini anoditzats, pany i manetes amb escut (serie economica) en alumini anoditzat i cargols passants. Totalment instal·lada i acabada. Inclòs bastiment base.</t>
    </r>
  </si>
  <si>
    <t>11.1.3</t>
  </si>
  <si>
    <r>
      <rPr>
        <b/>
        <sz val="10"/>
        <rFont val="Arial"/>
        <family val="2"/>
      </rPr>
      <t>Subministrament i col·locació de conjunt de premarc, batents i</t>
    </r>
    <r>
      <rPr>
        <sz val="10"/>
        <rFont val="Arial"/>
        <family val="2"/>
      </rPr>
      <t xml:space="preserve"> porta batent de MDF de cares llisses i estructura interior de cartró de mides 202x65x3'5cm, batents i tapetes de MDF hidròfug per pintar,  inclòs 3 perns alumini anoditzats, pany i manetes amb escut (serie economica) en alumini anoditzat i cargols passants. Comdemna interior rescat exterior. Totalment instal·lada i acabada. Inclòs bastiment base.</t>
    </r>
  </si>
  <si>
    <t>11.1.4</t>
  </si>
  <si>
    <r>
      <rPr>
        <b/>
        <sz val="10"/>
        <rFont val="Arial"/>
        <family val="2"/>
      </rPr>
      <t xml:space="preserve">Marc de pas, de dimensions </t>
    </r>
    <r>
      <rPr>
        <sz val="10"/>
        <rFont val="Arial"/>
        <family val="2"/>
      </rPr>
      <t>202x87 cm, batents i tapetes de MDF hidròfug, per pintar. Totalment instal·lat i acabat. Inclòs bastiment base.</t>
    </r>
  </si>
  <si>
    <t>11.1.5</t>
  </si>
  <si>
    <t>11.1.6</t>
  </si>
  <si>
    <r>
      <rPr>
        <b/>
        <sz val="10"/>
        <rFont val="Arial"/>
        <family val="2"/>
      </rPr>
      <t>Frontal d'armari de dues fulles, de dimensions</t>
    </r>
    <r>
      <rPr>
        <sz val="10"/>
        <rFont val="Arial"/>
        <family val="2"/>
      </rPr>
      <t xml:space="preserve"> 167 d'amplada i 260 cm d'alçada, despejament segons documentació gràfica, tauler de MDF ignífug, i tapetes de MDF hidròfug, per pintar. Pany i clau normalitzat. Totalment instal·lat i acabat. Inclòs subministrament i instal·lació de bastiment base.</t>
    </r>
  </si>
  <si>
    <t>TOTAL Subcapítol 11.1.- Tancaments practicables de fusta</t>
  </si>
  <si>
    <t>Subcapítol 11.2.- Tancaments practicables de PVC</t>
  </si>
  <si>
    <t>11.2.1</t>
  </si>
  <si>
    <t>11.2.2</t>
  </si>
  <si>
    <t>11.2.3</t>
  </si>
  <si>
    <t>11.2.4</t>
  </si>
  <si>
    <t>11.2.5</t>
  </si>
  <si>
    <t>11.2.7</t>
  </si>
  <si>
    <t>11.2.8</t>
  </si>
  <si>
    <t>11.2.9</t>
  </si>
  <si>
    <t>11.2.10</t>
  </si>
  <si>
    <t>11.2.11</t>
  </si>
  <si>
    <t>11.2.12</t>
  </si>
  <si>
    <t>11.2.13</t>
  </si>
  <si>
    <t>11.2.14</t>
  </si>
  <si>
    <t>11.2.15</t>
  </si>
  <si>
    <t>TOTAL Subcapítol 11.2.- Tancaments practicables de PVC</t>
  </si>
  <si>
    <t>Subcapítol 11.3.- Persianes i proteccions solars</t>
  </si>
  <si>
    <t>11.3.1</t>
  </si>
  <si>
    <r>
      <rPr>
        <b/>
        <sz val="10"/>
        <rFont val="Arial"/>
        <family val="2"/>
      </rPr>
      <t>Fusteria d'alumini, acabat en lacat color blanc, amb 60 micres de gr</t>
    </r>
    <r>
      <rPr>
        <sz val="10"/>
        <rFont val="Arial"/>
        <family val="2"/>
      </rPr>
      <t>uix mínim de pel·lícula seca, per a conformat de contrafinestra fixe de quatre fulles de làmines orientables, de 308x260 cm, sistema Mallorquina, de la casa Cortizo, col·locada. Gruix i qualitat del procés de lacatge garantit pel segell *QUALICOAT. Composta per perfils i lames extrusionats formant marcs i fulles de 1,5 mm de gruix mínim en perfils estructurals. Accessoris, ferratges de penjar i obertura homologats, juntes d'envidrament de *EPDM d'alta qualitat, caragols d'acer inoxidable, elements d'estanquitat, accessoris i utillatges de mecanitzat homologats. Fins i tot arpes de fixació, segellat perimetral de juntes per mitjà d'un cordó de silicona neutra i ajust final en obra. Elaborada en taller. Totalment muntada. FA01.1Inclou: Col·locació i fixació del cèrcol. Col·locació i fixació dels elements de penjar. Col·locació de la fulla.</t>
    </r>
  </si>
  <si>
    <t>TOTAL Subcapítol 11.3.- Persianes i proteccions solars</t>
  </si>
  <si>
    <t>TOTAL Capítol nº 11 Tancaments i divisòries practicables</t>
  </si>
  <si>
    <t>Capítol nº 12 Proteccions i senyalització</t>
  </si>
  <si>
    <t>12.1</t>
  </si>
  <si>
    <t>12.2</t>
  </si>
  <si>
    <t>12.3</t>
  </si>
  <si>
    <t>12.4</t>
  </si>
  <si>
    <t>TOTAL Capítol nº 12 Proteccions i senyalització</t>
  </si>
  <si>
    <t>Capítol nº 13 Gestió de residus</t>
  </si>
  <si>
    <t>13.1</t>
  </si>
  <si>
    <r>
      <rPr>
        <b/>
        <sz val="10"/>
        <rFont val="Arial"/>
        <family val="2"/>
      </rPr>
      <t>Transport de mescla sense classificar de residus inerts</t>
    </r>
    <r>
      <rPr>
        <sz val="10"/>
        <rFont val="Arial"/>
        <family val="2"/>
      </rPr>
      <t xml:space="preserve"> produïts en obres de construcció i/o demolició, amb contenidor de 5 m³, a abocador específic, instal·lació de tractament de residus de construcció i demolició externa a l'obra o centre de valorització o eliminació de residus. També servei de lliurament, lloguer i recollida en obra del contenidor.Inclús cànon d'abocament per lliurament de contenidor de 5 m³ amb residus inerts sense classificar.</t>
    </r>
  </si>
  <si>
    <t>13.2</t>
  </si>
  <si>
    <r>
      <rPr>
        <b/>
        <sz val="10"/>
        <rFont val="Arial"/>
        <family val="2"/>
      </rPr>
      <t xml:space="preserve">Transport de mescla classificada de residus inerts produïts </t>
    </r>
    <r>
      <rPr>
        <sz val="10"/>
        <rFont val="Arial"/>
        <family val="2"/>
      </rPr>
      <t>en obres de construcció i/o demolició, amb contenidor de 5 m³, a abocador específic, instal·lació de tractament de residus de construcció i demolició externa a l'obra o centre de valorització o eliminació de residus. També servei de lliurament, lloguer i recollida en obra del contenidor. Inclús cànon d'abocament per lliurament de contenidor de 5 m³ amb residus inerts classificats.</t>
    </r>
  </si>
  <si>
    <t>13.3</t>
  </si>
  <si>
    <r>
      <rPr>
        <b/>
        <sz val="10"/>
        <rFont val="Arial"/>
        <family val="2"/>
      </rPr>
      <t>Transport de terres amb contenidor de 5 m³, a abocador específic</t>
    </r>
    <r>
      <rPr>
        <sz val="10"/>
        <rFont val="Arial"/>
        <family val="2"/>
      </rPr>
      <t>, instal·lació de tractament de residus de construcció i demolició externa a l'obra o centre de valorització o eliminació de residus. També servei de lliurament, lloguer i recollida en obra del contenidor. Inclús cànon d'abocament per lliurament de contenidor de 5 m³ amb terres provinents de l'excavació.</t>
    </r>
  </si>
  <si>
    <t>13.4</t>
  </si>
  <si>
    <t>TOTA Capítol nº 13 Gestió de residus</t>
  </si>
  <si>
    <t>Capítol nº 14 Instal·lacions</t>
  </si>
  <si>
    <t>Subcapítol 14.1.- Instal·lacions de sanejament</t>
  </si>
  <si>
    <t>14.1.1</t>
  </si>
  <si>
    <r>
      <rPr>
        <b/>
        <sz val="10"/>
        <rFont val="Arial"/>
        <family val="2"/>
      </rPr>
      <t>Baixant circular d'acer prelacat, de Ø 100 mm,</t>
    </r>
    <r>
      <rPr>
        <sz val="10"/>
        <rFont val="Arial"/>
        <family val="2"/>
      </rPr>
      <t xml:space="preserve"> per a recollida d'aigües pluvials, formada per peces preformades, amb sistema d'unió per reblons, i segellat amb silicona en els acoblaments, col·locades amb brides metàl·liques, instal·lada a l'exterior de l'edifici. Inclús, silicona, connexions, colzes i peces especials.</t>
    </r>
  </si>
  <si>
    <t>14.1.2</t>
  </si>
  <si>
    <r>
      <rPr>
        <b/>
        <sz val="10"/>
        <rFont val="Arial"/>
        <family val="2"/>
      </rPr>
      <t>Canaló quadrat d'acer prelacat, de desenvolupamen</t>
    </r>
    <r>
      <rPr>
        <sz val="10"/>
        <rFont val="Arial"/>
        <family val="2"/>
      </rPr>
      <t>t 333 mm, per a recollida d'aigües, format per peces preformades, fixades amb suports lacats col·locats cada 50 cm, amb una pendent mínima del 0,5%. Inclús suports, cantonades, tapes, acabaments finals, peces de connexió a baixants i peces especials.</t>
    </r>
  </si>
  <si>
    <t>14.1.3</t>
  </si>
  <si>
    <t>14.1.4</t>
  </si>
  <si>
    <r>
      <rPr>
        <b/>
        <sz val="10"/>
        <rFont val="Arial"/>
        <family val="2"/>
      </rPr>
      <t xml:space="preserve">Col·lector suspès de xarxa horitzontal, format per tub de PVC, </t>
    </r>
    <r>
      <rPr>
        <sz val="10"/>
        <rFont val="Arial"/>
        <family val="2"/>
      </rPr>
      <t>sèrie B, de 110 mm de diàmetre i 3,2 mm de gruix, unió enganxada amb adhesiu, amb una pendent mínima del 2,00%, per a l'evacuació d'aigües residuals pluvials. Inclús líquid netejador, adhesiu per a tubs i accessoris de PVC, material auxiliar para muntatge i subjecció a l'obra, accessoris i peces especials. Inclou: Replanteig del recorregut del col·lector i de la situació dels elements de subjecció. Presentació en sec dels tubs. Fixació del material auxiliar per a muntatge i subjecció a l'obra. Muntatge, connexionat i comprovació del seu correcte funcionament. Realització de proves de servei.</t>
    </r>
  </si>
  <si>
    <t>TOTAL Subcapítol 14.1.- Instal·lacions de sanejament</t>
  </si>
  <si>
    <t>Subcapítol 14.2.- Instal·lació de plaques solars fotovoltaïques</t>
  </si>
  <si>
    <t>14.2.1</t>
  </si>
  <si>
    <t>Ud</t>
  </si>
  <si>
    <t>14.2.2</t>
  </si>
  <si>
    <t>14.2.3</t>
  </si>
  <si>
    <t>14.2.4</t>
  </si>
  <si>
    <r>
      <rPr>
        <b/>
        <sz val="10"/>
        <rFont val="Arial"/>
        <family val="2"/>
      </rPr>
      <t xml:space="preserve">Subministre i instal·lació </t>
    </r>
    <r>
      <rPr>
        <sz val="10"/>
        <rFont val="Arial"/>
        <family val="2"/>
      </rPr>
      <t>quadre AC.</t>
    </r>
  </si>
  <si>
    <t>14.2.5</t>
  </si>
  <si>
    <r>
      <rPr>
        <b/>
        <sz val="10"/>
        <rFont val="Arial"/>
        <family val="2"/>
      </rPr>
      <t xml:space="preserve">Estructura de suport de moduls FV formada elements </t>
    </r>
    <r>
      <rPr>
        <sz val="10"/>
        <rFont val="Arial"/>
        <family val="2"/>
      </rPr>
      <t>de rails, terminacions, kits connectors, kits de fixacio a teula, cargols, elements de fixació de caixes segons annex definició de subministrador K2 o similar. Inclou subministrament i muntatge. L'estructura de suport s'ancorarà a elements principals estructurals o serà un sistema certificat per l'adjudicatari que garanteixi les condicions d'estabilitat davant accions del vent previstes a la zona.</t>
    </r>
  </si>
  <si>
    <t>14.2.6</t>
  </si>
  <si>
    <r>
      <rPr>
        <b/>
        <sz val="10"/>
        <rFont val="Arial"/>
        <family val="2"/>
      </rPr>
      <t xml:space="preserve">Subministrament i instal·lació fixa en superfície </t>
    </r>
    <r>
      <rPr>
        <sz val="10"/>
        <rFont val="Arial"/>
        <family val="2"/>
      </rPr>
      <t>de canalització de tub rígid d'acer galvanitzat, endollable, de 32mm de diàmetre nominal, resistència a la compressió 1250 N, amb grau de protecció IP547.</t>
    </r>
  </si>
  <si>
    <t>14.2.7</t>
  </si>
  <si>
    <r>
      <rPr>
        <b/>
        <sz val="10"/>
        <rFont val="Arial"/>
        <family val="2"/>
      </rPr>
      <t xml:space="preserve">Canalització de tub de PVC, sèrie B, </t>
    </r>
    <r>
      <rPr>
        <sz val="10"/>
        <rFont val="Arial"/>
        <family val="2"/>
      </rPr>
      <t>de 32 mm de diàmetre i 3 mm de gruix. Instal·lació fix en superfície. Inclús accessoris i peces especials.</t>
    </r>
  </si>
  <si>
    <t>14.2.8</t>
  </si>
  <si>
    <r>
      <rPr>
        <b/>
        <sz val="10"/>
        <rFont val="Arial"/>
        <family val="2"/>
      </rPr>
      <t xml:space="preserve">Cable multipolar RZ1-K (AS), </t>
    </r>
    <r>
      <rPr>
        <sz val="10"/>
        <rFont val="Arial"/>
        <family val="2"/>
      </rPr>
      <t>sent la seva tensió assignada de 0,6/1 kV, reacció al foc classe Cca-s1b,d1,a1, amb conductor de coure classe 5 (-K) de 4G6 mm² de secció, amb aïllament de polietilè reticulat (R) i coberta de compost termoplàstic a base de poliolefina lliure d'halògens amb baixa emissió de fums i gasos corrosius (Z1).</t>
    </r>
  </si>
  <si>
    <t>14.2.9</t>
  </si>
  <si>
    <r>
      <rPr>
        <b/>
        <sz val="10"/>
        <rFont val="Arial"/>
        <family val="2"/>
      </rPr>
      <t>Cable unipolar H07Z1-K (AS)</t>
    </r>
    <r>
      <rPr>
        <sz val="10"/>
        <rFont val="Arial"/>
        <family val="2"/>
      </rPr>
      <t>, reacció al foc classe Cca-s1a,d1,a1, amb conductor multifilar de coure classe 5 (-K) de 6 mm² de secció, amb aïllament de compost termoplàstic a força de poliolefina lliure de halògens amb baixa emissió de fums i gasos corrosius (Z1). Inclús accessoris i elements de subjecció.</t>
    </r>
  </si>
  <si>
    <t>14.2.10</t>
  </si>
  <si>
    <r>
      <rPr>
        <b/>
        <sz val="10"/>
        <rFont val="Arial"/>
        <family val="2"/>
      </rPr>
      <t>Canalització de tub rígid d'acer galvanitzat</t>
    </r>
    <r>
      <rPr>
        <sz val="10"/>
        <rFont val="Arial"/>
        <family val="2"/>
      </rPr>
      <t>, endollable, no propagador de la flama, per ús interior, exterior i en ambients agressius, de 16 mm de diàmetre nominal, resistència a la compressió 1250 N, resistència a l'impacte 6 joules, temperatura de treball -45°C fins 400°C, amb grau de protecció IP54 segons UNE 20324. Instal·lació fix en superfície</t>
    </r>
  </si>
  <si>
    <t>14.2.11</t>
  </si>
  <si>
    <r>
      <rPr>
        <b/>
        <sz val="10"/>
        <rFont val="Arial"/>
        <family val="2"/>
      </rPr>
      <t>Caixa de seccionamen</t>
    </r>
    <r>
      <rPr>
        <sz val="10"/>
        <rFont val="Arial"/>
        <family val="2"/>
      </rPr>
      <t>t de posta a terra.</t>
    </r>
  </si>
  <si>
    <t>14.2.12</t>
  </si>
  <si>
    <r>
      <rPr>
        <b/>
        <sz val="10"/>
        <rFont val="Arial"/>
        <family val="2"/>
      </rPr>
      <t>Piqueta de connexió a terra</t>
    </r>
    <r>
      <rPr>
        <sz val="10"/>
        <rFont val="Arial"/>
        <family val="2"/>
      </rPr>
      <t xml:space="preserve"> d'acer, amb recobriment de coure de 300 µm de gruix, de 1500 mm de llargària i de 14,6 mm de diàmetre, clavada a terra.</t>
    </r>
  </si>
  <si>
    <t>14.2.13</t>
  </si>
  <si>
    <t>PA</t>
  </si>
  <si>
    <r>
      <rPr>
        <b/>
        <sz val="10"/>
        <rFont val="Arial"/>
        <family val="2"/>
      </rPr>
      <t xml:space="preserve">Documentació per a la legalització </t>
    </r>
    <r>
      <rPr>
        <sz val="10"/>
        <rFont val="Arial"/>
        <family val="2"/>
      </rPr>
      <t>de la instal·lació consistent projecte elèctric de legalització, taxes d'Industria GENCAT, certificació de l'instal·lador. Inclou tramitació amb empresa distribuïdora del punt de connexió per a compensació d'excedents o be autoconsum compartit en edificis propers i mateix edifici amb CUPS a proporcionar pel promotor, amb indicació de coeficients de repartiment.</t>
    </r>
  </si>
  <si>
    <t>14.2.14</t>
  </si>
  <si>
    <r>
      <rPr>
        <b/>
        <sz val="10"/>
        <rFont val="Arial"/>
        <family val="2"/>
      </rPr>
      <t>Programació aplicació si</t>
    </r>
    <r>
      <rPr>
        <sz val="10"/>
        <rFont val="Arial"/>
        <family val="2"/>
      </rPr>
      <t>stema de control per monitorització de producció.</t>
    </r>
  </si>
  <si>
    <t>14.2.15</t>
  </si>
  <si>
    <t>14.2.16</t>
  </si>
  <si>
    <r>
      <rPr>
        <b/>
        <sz val="10"/>
        <rFont val="Arial"/>
        <family val="2"/>
      </rPr>
      <t>Armari tancat amb pany JIS</t>
    </r>
    <r>
      <rPr>
        <sz val="10"/>
        <rFont val="Arial"/>
        <family val="2"/>
      </rPr>
      <t xml:space="preserve"> per a quadre de control de FV instalada a part superior de l'escala o sotacoberta.</t>
    </r>
  </si>
  <si>
    <t>TOTAL Subcapítol 14.2.- Instal·lació de plaques solars fotovoltaïques</t>
  </si>
  <si>
    <t>Subcapítol 14.3.- Instal·lació de telecomunicacions i altres</t>
  </si>
  <si>
    <t>14.3.1</t>
  </si>
  <si>
    <t>14.3.2</t>
  </si>
  <si>
    <r>
      <rPr>
        <b/>
        <sz val="10"/>
        <rFont val="Arial"/>
        <family val="2"/>
      </rPr>
      <t>Canalització principal a través de les diferents plantes</t>
    </r>
    <r>
      <rPr>
        <sz val="10"/>
        <rFont val="Arial"/>
        <family val="2"/>
      </rPr>
      <t xml:space="preserve"> de l'edifici, formada per 3 tubs sense cablejar, només amb guía(1 RTV - cable coaxial, 1 cable de parells o cable de parells trenats, 1 cable coaxial, 1 cable de fibra òptica) de PVC rígid de 40 mm de diàmetre, resistència a compressió major de 1250 N, resistència al impacte 2 joules, amb IP547. Instal·lació en superfície. Inclús accessoris, elements de subjecció i fil guia.</t>
    </r>
  </si>
  <si>
    <t>14.3.3</t>
  </si>
  <si>
    <r>
      <rPr>
        <b/>
        <sz val="10"/>
        <rFont val="Arial"/>
        <family val="2"/>
      </rPr>
      <t>Registre de finalització de xarxa, format</t>
    </r>
    <r>
      <rPr>
        <sz val="10"/>
        <rFont val="Arial"/>
        <family val="2"/>
      </rPr>
      <t xml:space="preserve"> per caixa de plàstic per a disposició de l'equipament principalment en vertical, de  100x100x60 mm. Instal·lació de superfície. Inclús tapa, accessoris, peces especials i fixacions.</t>
    </r>
  </si>
  <si>
    <t>14.3.4</t>
  </si>
  <si>
    <r>
      <rPr>
        <b/>
        <sz val="10"/>
        <rFont val="Arial"/>
        <family val="2"/>
      </rPr>
      <t xml:space="preserve">Canalització interior d'usuari formada per 2 </t>
    </r>
    <r>
      <rPr>
        <sz val="10"/>
        <rFont val="Arial"/>
        <family val="2"/>
      </rPr>
      <t>tubs de diàmetre de 25 mm nominal, resistència a la compressió 320 N, resistència a l'impacte 2 joules, per l'estesa de cables. Instal·lació encastada. Inclús accessoris, elements de subjecció i fil guia.</t>
    </r>
  </si>
  <si>
    <t>14.3.5</t>
  </si>
  <si>
    <t>14.3.6</t>
  </si>
  <si>
    <r>
      <rPr>
        <b/>
        <sz val="10"/>
        <rFont val="Arial"/>
        <family val="2"/>
      </rPr>
      <t>Tasques per ordenar el cablejat d</t>
    </r>
    <r>
      <rPr>
        <sz val="10"/>
        <rFont val="Arial"/>
        <family val="2"/>
      </rPr>
      <t>e telecomunicacions vist a façana previ a aïllament exterior.</t>
    </r>
  </si>
  <si>
    <t>TOTAL Subcapítol 14.3.- Instal·lació de telecomunicacions i altres</t>
  </si>
  <si>
    <t>Subcapítol 14.4.- Instal·lacions de serveis comuns</t>
  </si>
  <si>
    <t>14.4.1</t>
  </si>
  <si>
    <t>14.4.2</t>
  </si>
  <si>
    <r>
      <rPr>
        <b/>
        <sz val="10"/>
        <rFont val="Arial"/>
        <family val="2"/>
      </rPr>
      <t>Subministre i instal·lació de caixa g</t>
    </r>
    <r>
      <rPr>
        <sz val="10"/>
        <rFont val="Arial"/>
        <family val="2"/>
      </rPr>
      <t>eneral de protecció, equipada amb borns de connexió, bases unipolars previstes per a col·locar fusibles de intensitat màxima 100 A, esquema 7.</t>
    </r>
  </si>
  <si>
    <t>14.4.3</t>
  </si>
  <si>
    <r>
      <rPr>
        <b/>
        <sz val="10"/>
        <rFont val="Arial"/>
        <family val="2"/>
      </rPr>
      <t xml:space="preserve">Línia general d'alimentació fix en superfície </t>
    </r>
    <r>
      <rPr>
        <sz val="10"/>
        <rFont val="Arial"/>
        <family val="2"/>
      </rPr>
      <t>formada per cables unipolars amb conductors de coure, RZ1-K (AS) Cca-s1b,d1,a1 4x50+1G25 mm², sent la seva tensió assignada de 0,6/1 kV, en tub met+al·lic protector de DN63 mm.</t>
    </r>
  </si>
  <si>
    <t>14.4.4</t>
  </si>
  <si>
    <r>
      <rPr>
        <b/>
        <sz val="10"/>
        <rFont val="Arial"/>
        <family val="2"/>
      </rPr>
      <t>Subministre i instal·lació de centralització de comptadors</t>
    </r>
    <r>
      <rPr>
        <sz val="10"/>
        <rFont val="Arial"/>
        <family val="2"/>
      </rPr>
      <t xml:space="preserve"> en armari de comptadors formada per: mòdul d'interruptor general de maniobra de 100 A; 1 mòdul d'embarrat general; 1 mòdul de fusibles de seguretat; 3 mòduls de 3 comptadors monofàsics; mòdul de rellotge commutador per canvi de tarifa i 1 mòdul d'embarrat de protecció, borns de sortida i connexió a terra.</t>
    </r>
  </si>
  <si>
    <t>14.4.5</t>
  </si>
  <si>
    <t>14.4.6</t>
  </si>
  <si>
    <t>14.4.7</t>
  </si>
  <si>
    <t>14.4.8</t>
  </si>
  <si>
    <t>14.4.9</t>
  </si>
  <si>
    <t>14.4.10</t>
  </si>
  <si>
    <t>Subcapítol 14.5.- Instal·lació de ventilació</t>
  </si>
  <si>
    <t>14.5.1</t>
  </si>
  <si>
    <r>
      <rPr>
        <b/>
        <sz val="10"/>
        <rFont val="Arial"/>
        <family val="2"/>
      </rPr>
      <t>Subministrament i instal·lació de conducte circular d</t>
    </r>
    <r>
      <rPr>
        <sz val="10"/>
        <rFont val="Arial"/>
        <family val="2"/>
      </rPr>
      <t>e paret simple helicoïdal d'acer galvanitzat, tub extracció bafs de cuina, de 125 mm de diàmetre i 0,5 mm de gruix.Subministrat en trams de 3 o 5 m, per instal·lacions de ventilació i climatització. Inclús accessoris de muntatge i elements de fixació. Totalment muntat, connexionat i provat per l'empresa instal·ladora mitjançant les corresponents proves de servei.</t>
    </r>
  </si>
  <si>
    <t>TOTAL Subcapítol 14.5.- Instal·lació de ventilació</t>
  </si>
  <si>
    <t>TOTAL Capítol nº 14 Instal·lacions</t>
  </si>
  <si>
    <t>Capítol nº 15 Seguretat i Salut (SiS)</t>
  </si>
  <si>
    <t>15.1</t>
  </si>
  <si>
    <r>
      <rPr>
        <b/>
        <sz val="10"/>
        <rFont val="Arial"/>
        <family val="2"/>
      </rPr>
      <t>Partida alçada d'abonament integre</t>
    </r>
    <r>
      <rPr>
        <sz val="10"/>
        <rFont val="Arial"/>
        <family val="2"/>
      </rPr>
      <t xml:space="preserve"> per la Seguretat i Salut de l'obra [SiS], segons EBSiS.</t>
    </r>
  </si>
  <si>
    <t>15.2</t>
  </si>
  <si>
    <r>
      <rPr>
        <b/>
        <sz val="10"/>
        <rFont val="Arial"/>
        <family val="2"/>
      </rPr>
      <t>Línia d'ancoratge horitzontal permanent, de cable</t>
    </r>
    <r>
      <rPr>
        <sz val="10"/>
        <rFont val="Arial"/>
        <family val="2"/>
      </rPr>
      <t xml:space="preserve"> d'acer, sense amortidor de caigudes, de 20m de longitud amb altre de 2m, classe C, composta per 3 ancoratges terminals d'aliatge d'alumini L-2653 amb tractament tèrmic T6, acabat amb pintura epoxi-polièster; cable flexible d'acer galvanitzat, de 10 mm de diàmetre, compost per 7 cordons de 19 fils; tensor de caixa oberta, amb ull en un extrem i forquilla a l'extrem oposat; conjunt d'un subjectacables i un terminal manual; protector per a cap; placa de senyalització i conjunt de dos precintes de seguretat. Fins i tot fixacions per a la subjecció dels components de la línia d'ancoratge al suport.</t>
    </r>
  </si>
  <si>
    <t>PRESSUPOST TOTAL  SENSE IVA</t>
  </si>
  <si>
    <t>NOTES</t>
  </si>
  <si>
    <t xml:space="preserve"> 1-Totes les partides inclouen en la seva valoració la part proporcional de mitjans auxiliars necessaris per a la seva correcte execució. 
</t>
  </si>
  <si>
    <t xml:space="preserve"> 2-Totes les partides inclouen en la seva valoració la part proporcional d'ajudes necessàries per a la seva correcte execució. S'inclou el perfecte estat de neteja de tota l'obra a qualsevol moment.</t>
  </si>
  <si>
    <t xml:space="preserve"> 3-Tots els materials emprats a l'obra disposaran del marcatge CE</t>
  </si>
  <si>
    <t>PERSSUPOST PER CAPÌTOLS</t>
  </si>
  <si>
    <t>TOTAL SENSE IVA</t>
  </si>
  <si>
    <r>
      <rPr>
        <b/>
        <sz val="10"/>
        <rFont val="Arial"/>
        <family val="2"/>
      </rPr>
      <t>Escopidor de xapa plegada d'alumini lacat en color blanc</t>
    </r>
    <r>
      <rPr>
        <sz val="10"/>
        <rFont val="Arial"/>
        <family val="2"/>
      </rPr>
      <t xml:space="preserve">. Escopidor de xapa, amb 60 micres de gruix mínim de pel·lícula seca, espessor 2 mm, desenvolupament longitudinal 520 mm i 3 plecs (un d'ells per a ser fixat amb la fusteria), goteró, i dos plecs laterals de 50 mm per a fixació als brancals (veure detall constructiu); col·locació amb adhesiu bituminós d'aplicació en fred i fixació mecànica lateral a brancals; i segellat dels junts entre peces i de les unions amb els murs amb segellador adhesiu monocomponent. </t>
    </r>
  </si>
  <si>
    <r>
      <rPr>
        <b/>
        <sz val="10"/>
        <rFont val="Arial"/>
        <family val="2"/>
      </rPr>
      <t>Escopidor de xapa plegada d'alumini lacat en color blanc</t>
    </r>
    <r>
      <rPr>
        <sz val="10"/>
        <rFont val="Arial"/>
        <family val="2"/>
      </rPr>
      <t xml:space="preserve">. Escopidor de xapa, amb 60 micres de gruix mínim de pel·lícula seca, espessor 2 mm, desenvolupament longitudinal 370 mm i 3 plecs (un d'ells per a ser fixat amb la fusteria), goteró, i dos plecs laterals de 50 mm per a fixació als brancals (veure detall constructiu); col·locació amb adhesiu bituminós d'aplicació en fred i fixació mecànica lateral a brancals; i segellat dels junts entre peces i de les unions amb els murs amb segellador adhesiu monocomponent. </t>
    </r>
  </si>
  <si>
    <r>
      <rPr>
        <b/>
        <sz val="10"/>
        <rFont val="Arial"/>
        <family val="2"/>
      </rPr>
      <t>Mimvell de xapa plegada d'alumini lacat en color blanc</t>
    </r>
    <r>
      <rPr>
        <sz val="10"/>
        <rFont val="Arial"/>
        <family val="2"/>
      </rPr>
      <t>. Mimvell de xapa, amb 60 micres de gruix mínim de pel·lícula seca, espessor 2 mm, desenvolupament 310 mm i 5 plecs, amb goteró, encastat i fixacions mecàniques.</t>
    </r>
  </si>
  <si>
    <t xml:space="preserve">Vinil electroestàtic imprès format per pel·licules de poliester blanc amb impressió normal, adherit electroestàticament a la cara interior del vidre (efecte àcid). Inclús preparació i neteja del parament envidrat. Totalment instal·lat. </t>
  </si>
  <si>
    <r>
      <rPr>
        <b/>
        <sz val="10"/>
        <rFont val="Arial"/>
        <family val="2"/>
      </rPr>
      <t>Barana de façana en forma recta, de 110 cm d'altura,</t>
    </r>
    <r>
      <rPr>
        <sz val="10"/>
        <rFont val="Arial"/>
        <family val="2"/>
      </rPr>
      <t xml:space="preserve"> acer galvanitzat en calent, formada per: bastidor perimetral i intermitjos de pletina 50.8 i barrots verticals de rodó de perfil massís d'acer laminat en calent de diàmetre 12 mm amb una separació de 10 cm, segons descripció de documentació gràfica. Inclús ancoratge encamisat mitjançant conector metàl.lic i químic. Elaboració en taller i ajustament final a obra. Totalment acabada. </t>
    </r>
  </si>
  <si>
    <r>
      <rPr>
        <b/>
        <sz val="10"/>
        <rFont val="Arial"/>
        <family val="2"/>
      </rPr>
      <t>Classificació i dipòsit en contenidor dels residus de construcció i</t>
    </r>
    <r>
      <rPr>
        <sz val="10"/>
        <rFont val="Arial"/>
        <family val="2"/>
      </rPr>
      <t>/o demolició, separant-los en les següents fraccions: metalls, fustes, vidres, plàstics, papers o cartons i residus perillosos; dins de l'obra en la que es produeixin, amb mitjans manuals.Criteri d'amidament de projecte: Volum teòric, estimat a partir del pes i la densitat aparent dels diferents materials que componen els residus, segons documentació gràfica de Projecte.Criteri de mesura d'obra: Es mesurarà, incloent l'estufament, el volum de residus realment classificat segons especificacions de Projecte.</t>
    </r>
  </si>
  <si>
    <r>
      <rPr>
        <b/>
        <sz val="10"/>
        <rFont val="Arial"/>
        <family val="2"/>
      </rPr>
      <t xml:space="preserve">Subministre i instal·lació de mòdul solar fotovoltaic JA </t>
    </r>
    <r>
      <rPr>
        <sz val="10"/>
        <rFont val="Arial"/>
        <family val="2"/>
      </rPr>
      <t xml:space="preserve">SOLAR JAM72S20/410 o equivalent de cèl·lules de silici monocristal·lí, potència màxima (Wp) 410W, tensió en circuit obert (VOC) 54,1 V, intensitat de curtcircuit (ISC) 9,90 A, t (Voc) 47 V, intensitat nominal (Impp) 9,22 A, tensió nominal (Vmpp) 45V, tolerància de potència +-5/0%, eficiència de panells 20,1%, mesures 2066x998mm, condicions de funcionament: Temperatura – 40°C a +85°C, Resistència a impactes Calamarsa de 25 mm de diàmetre a 23 m/s, Caixa de connexió IP-67, Stäubli MC4-Evo2, 3 díodes de derivació, Pes 22,3 kg, Màx. càrrega.                                                                </t>
    </r>
  </si>
  <si>
    <r>
      <rPr>
        <b/>
        <sz val="10"/>
        <rFont val="Arial"/>
        <family val="2"/>
      </rPr>
      <t>Complements d'instal·lació a coberta formats per: q-cable trifàsic</t>
    </r>
    <r>
      <rPr>
        <sz val="10"/>
        <rFont val="Arial"/>
        <family val="2"/>
      </rPr>
      <t xml:space="preserve">, terminacions Q-cable, cofret AC9kW IP64 que inclou borners, Envoy i Q-Relay Trifàsic, clips de posada a terra. Inclou subministrament i muntatge.                                                                                                                                                                                                                     </t>
    </r>
  </si>
  <si>
    <r>
      <rPr>
        <b/>
        <sz val="10"/>
        <rFont val="Arial"/>
        <family val="2"/>
      </rPr>
      <t xml:space="preserve">Registre de pas per a canalitzacions interiors </t>
    </r>
    <r>
      <rPr>
        <sz val="10"/>
        <rFont val="Arial"/>
        <family val="2"/>
      </rPr>
      <t xml:space="preserve">d'usuari de plàstic, de 500x500x60 mm, per a entrades de conductes de fins i tot 25 mm, per encastar. Instal·lació de superfície. Inclús accessoris.  </t>
    </r>
  </si>
  <si>
    <r>
      <rPr>
        <b/>
        <sz val="10"/>
        <rFont val="Arial"/>
        <family val="2"/>
      </rPr>
      <t xml:space="preserve">Informe tècnic de companyia distribuidora per a la </t>
    </r>
    <r>
      <rPr>
        <sz val="10"/>
        <rFont val="Arial"/>
        <family val="2"/>
      </rPr>
      <t xml:space="preserve">modificació d'escomesa i adequació a càrregues reals de l'edifici. Substitució de cadireta per tensor normalitzat. I treballs provisionals per desgrapat de l'escomesa mentre dura la remodelació de façana. Inclou estimació dels treballs a realitzar per empresa homologada.  </t>
    </r>
  </si>
  <si>
    <r>
      <rPr>
        <b/>
        <sz val="10"/>
        <rFont val="Arial"/>
        <family val="2"/>
      </rPr>
      <t>Protector contra sobretensions transitòries</t>
    </r>
    <r>
      <rPr>
        <sz val="10"/>
        <rFont val="Arial"/>
        <family val="2"/>
      </rPr>
      <t>, de 4 mòduls, tetrapolar (4P), tipus 2 (ona 8/20 µs), nivell de protecció 2 kV, intensitat màxima de descàrrega 40 kA.</t>
    </r>
  </si>
  <si>
    <r>
      <rPr>
        <b/>
        <sz val="10"/>
        <rFont val="Arial"/>
        <family val="2"/>
      </rPr>
      <t>Subministre i instal·lació de lluminària de fosa d'alumini</t>
    </r>
    <r>
      <rPr>
        <sz val="10"/>
        <rFont val="Arial"/>
        <family val="2"/>
      </rPr>
      <t xml:space="preserve">, acabat lacat de color gris, regulable, de 20 W, factor de potència major de 0,95, de 530 mm de diàmetre i 682 mm d'altura, amb 12 LED SMD 5050, temperatura de color 3000 K, índex de reproducció cromàtica major de 80, índex Lluminària de fosa d'alumini, de la casa Carandini model Spin.S-11W-3000K amb braç de 0,5m o equivalent segons estudis luminics.  </t>
    </r>
  </si>
  <si>
    <r>
      <rPr>
        <b/>
        <sz val="10"/>
        <rFont val="Arial"/>
        <family val="2"/>
      </rPr>
      <t>Partida alçada d'adequació de les instal·lacions</t>
    </r>
    <r>
      <rPr>
        <sz val="10"/>
        <rFont val="Arial"/>
        <family val="2"/>
      </rPr>
      <t xml:space="preserve"> com: adequacio de cèlula fotoelèctrica exterior, adequació d'instal·lació serveis comuns i de telecomunicacions. Instal·lació de pany normalitzat a armari de centralització.</t>
    </r>
  </si>
  <si>
    <r>
      <rPr>
        <b/>
        <sz val="10"/>
        <rFont val="Arial"/>
        <family val="2"/>
      </rPr>
      <t>Aplic de paret, LED 6W, amb cos de lluminària format per perfil</t>
    </r>
    <r>
      <rPr>
        <sz val="10"/>
        <rFont val="Arial"/>
        <family val="2"/>
      </rPr>
      <t xml:space="preserve">s d'alumini extrudit, acabat termoesmaltat, de color blanc; reflector acabat termoesmaltat de color blanc; difusor de policarbonat amb xapa microperforada; protecció IP20, aïllament classe F i rendiment major del 65%. Instal·lació en superfície. Inclús làmpades. </t>
    </r>
  </si>
  <si>
    <r>
      <rPr>
        <b/>
        <sz val="10"/>
        <rFont val="Arial"/>
        <family val="2"/>
      </rPr>
      <t>Previsió de desplaçament provisional d'enllumenat públic,</t>
    </r>
    <r>
      <rPr>
        <sz val="10"/>
        <rFont val="Arial"/>
        <family val="2"/>
      </rPr>
      <t xml:space="preserve"> i posterior instal·lació definitiva. Desplaçament de dues lluminàries grapades a façana, col·locació de màstils de fusta amb lluminària desplaçada i posada en servei; i posterior col·locació d'enllumenat públic a la façana de l'edifici, i posada en servei, amb caixes de registre i canalització encastada sota l'aïllament tèrmic de façana; inclús retirada de màstils de fusta, i residus, amb transport a abocador autoritzat. 
Partida a justificar segons pressupost empresa de manteniments de l'Ajuntament de Sabadell.</t>
    </r>
  </si>
  <si>
    <t>11.2.6</t>
  </si>
  <si>
    <r>
      <rPr>
        <b/>
        <sz val="10"/>
        <rFont val="Arial"/>
        <family val="2"/>
      </rPr>
      <t>Desmuntatge instal·lacions existents,</t>
    </r>
    <r>
      <rPr>
        <sz val="10"/>
        <rFont val="Arial"/>
        <family val="2"/>
      </rPr>
      <t xml:space="preserve"> cablejats, i antenes parabòliques de façana i coberta, antiga línia de parallamps ... sense afectar l'estabilitat dels elements constructius als que estan subjectes, inclús càrrega manual sobre camió o contenidor.</t>
    </r>
  </si>
  <si>
    <r>
      <rPr>
        <b/>
        <sz val="10"/>
        <rFont val="Arial"/>
        <family val="2"/>
      </rPr>
      <t>Subministre i col·locació de pilar d'acer S275JR</t>
    </r>
    <r>
      <rPr>
        <sz val="10"/>
        <rFont val="Arial"/>
        <family val="2"/>
      </rPr>
      <t xml:space="preserve"> segons UNE-EN 10025-2, HEB140, treballat a taller i amb pletina d'ancoratge soldada; peça composta galvanitzada en calent i col·locat a obra.
Placa d'ancoratge d'acer UNE-EN 10025 S275JR en perfil pla, amb enrigidors i trepant central, de 250x250 mm i gruix 12 mm, galvanitzat en calent, i muntatge sobre 4 ancoratges químics M14.
Inclús morter d'autoanivellació expansiu per a reblert de l'espai resultant entre el formigó endurit i la placa.
El preu inclou els talls, les escapçadures, enrigitzadors, les platines, les peces especials i els elements auxiliars de muntatge.
Inclou: Neteja i preparació de la superfície de recolzament. Replanteig i marcat dels eixos. Col·locació i fixació provisional de la placa. Aplomat i anivellació. Replè amb morter. Part proporcional d'ajustaments  d'obra de coberta i impermeabilització de pas a coberta.</t>
    </r>
  </si>
  <si>
    <r>
      <rPr>
        <b/>
        <sz val="10"/>
        <rFont val="Arial"/>
        <family val="2"/>
      </rPr>
      <t>Formació de revestiment continu de morter de ciment, t</t>
    </r>
    <r>
      <rPr>
        <sz val="10"/>
        <rFont val="Arial"/>
        <family val="2"/>
      </rPr>
      <t>ipus GP CSII W0, reglejat, de 15 mm de gruix, aplicat sobre un parament vertical interior, acabat superficial ratllat, per a servir de base a un posterior enrajolat. Inclús preparació de la superfície suport, formació de juntes, racons, mestres amb separació entre elles no superior a un metre, arestes, queixals, brancals, llindes, acabaments en els trobament amb paraments, revestiments o altres elements rebuts en la seva superfície.Inclou: Especejament de panys de treball. Col·locació de regles i estès de corretges. Col·locació de tocs. Realització de mestres. Aplicació del morter. Realització de juntes i punts de trobada. Acabat superficial. Cura del morter.Criteri d'amidament de projecte: Superfície mesurada segons documentació gràfica de Projecte, sense deduir forats menors de 4 m² i deduint, en els buits de superfície major de 4 m², l'excés sobre 4 m².Criteri de mesura d'obra: Es mesurarà la superfície realment executada segons especificacions de Projecte, deduint, en els buits de superfície major de 4 m², l'excés sobre 4 m².</t>
    </r>
  </si>
  <si>
    <r>
      <rPr>
        <b/>
        <sz val="10"/>
        <rFont val="Arial"/>
        <family val="2"/>
      </rPr>
      <t>Previsió de reparació de cobertura de teules en coberta inclinada</t>
    </r>
    <r>
      <rPr>
        <sz val="10"/>
        <rFont val="Arial"/>
        <family val="2"/>
      </rPr>
      <t>, retirant les teules deteriorades i reparant amb teules ceràmiques corbes, acabat amb engalba color vermell, 40,8x15x11,6 cm, fixades amb escuma de poliuretà; i càrrega de runa sobre camió o contenidor.Inclou: Retirada de les teules malmeses. Neteja i preparació de la superfície. Fixació de les teules amb escuma. Retirada i apilament del material desmuntat. Càrrega d'enderrocs sobre camió o contenidor. Partida a justificar</t>
    </r>
  </si>
  <si>
    <r>
      <rPr>
        <b/>
        <sz val="10"/>
        <rFont val="Arial"/>
        <family val="2"/>
      </rPr>
      <t>Finestra de PVC amb trencament de pont tèrmic,</t>
    </r>
    <r>
      <rPr>
        <sz val="10"/>
        <rFont val="Arial"/>
        <family val="2"/>
      </rPr>
      <t xml:space="preserve"> sistema A70 triple junta de PVC, de la casa Cortizo o equivalent, color Ral estàndard color blanc, dues fulles batents, una d'elles oscil·lobatent,  col·locació d'envidraments amb junta siliconada per l'exterior amb separadors, i EPDM interior, envidrament doble baix emissiu 4-18-6, tapetes i mecanismes. Finestra de dimensions 140x113 cm, i persiana. FPVC01.1 Classificació mínima permaeabilitat Classe 4, estanqueïtat Classe E1800 i resistència al vent Classe C5.Persiana enrotllatble d'alumini injectat amb poliuretà, lacada, de lamel·les de 14 a 14,5 mm de gruix, 40 a 45 mm d'alçària, accionada per cinta, inclòs corró, recollidor, passacintes, tapa i aïllament de la tapa del caixó, sobre caixó d'obra existent.Inclou subministre i col·locació de bastiment base.</t>
    </r>
  </si>
  <si>
    <r>
      <rPr>
        <b/>
        <sz val="10"/>
        <rFont val="Arial"/>
        <family val="2"/>
      </rPr>
      <t>Finestra de PVC amb trencament de pont tèrmic</t>
    </r>
    <r>
      <rPr>
        <sz val="10"/>
        <rFont val="Arial"/>
        <family val="2"/>
      </rPr>
      <t>, sistema A70 triple junta de PVC, de la casa Cortizo o equivalent, color Ral estàndard color blanc, dues fulles batents, d'altre oscil·lobatent i fix, col·locació d'envidraments amb junta siliconada per l'exterior amb separadors, i EPDM interior, envidrament doble baix emissiu 4-18-6, tapetes i mecanismes.Finestra de dimensions 210x138 cm, i persiana. FPVC01.2Classificació mínima permeabilitat Classe 4, estanqueïtat Classe E1800 i resistència al vent Classe C5.Persiana enrotllatble d'alumini injectat amb poliuretà, lacada, de lamel·les de 14 a 14,5 mm de gruix, 40 a 45 mm d'alçària, accionada per cinta, inclòs corró, recollidor, passacintes, tapa i aïllament de la tapa del caixó, sobre caixó d'obra existent.Inclou subministre i col·locació de bastiment base.</t>
    </r>
  </si>
  <si>
    <r>
      <rPr>
        <b/>
        <sz val="10"/>
        <rFont val="Arial"/>
        <family val="2"/>
      </rPr>
      <t>Finestra de PVC amb trencament de pont tèrmic</t>
    </r>
    <r>
      <rPr>
        <sz val="10"/>
        <rFont val="Arial"/>
        <family val="2"/>
      </rPr>
      <t>, sistema A70 triple junta de PVC, de la casa Cortizo o equivalent, color Ral estàndard color blanc, dues fulles batents, una d'elles oscil·lobatent,  col·locació d'envidraments amb junta siliconada per l'exterior amb separadors, i EPDM interior, envidrament doble baix emissiu (3+3)-18-6 stadip translluït, tapetes i mecanismes.Finestra de dimensions 135x113 cm. FPVC01.3 Classificació mínima permeabilitat Classe 4, estanqueïtat Classe E1800 i resistència al vent Classe C5.Inclou subministre i col·locació de bastiment base.</t>
    </r>
  </si>
  <si>
    <r>
      <rPr>
        <b/>
        <sz val="10"/>
        <rFont val="Arial"/>
        <family val="2"/>
      </rPr>
      <t>Finestra de PVC amb trencament de pont tèrmic,</t>
    </r>
    <r>
      <rPr>
        <sz val="10"/>
        <rFont val="Arial"/>
        <family val="2"/>
      </rPr>
      <t xml:space="preserve"> sistema A70 triple junta de PVC, de la casa Cortizo o equivalent, color Ral estàndard color blanc, dues fulles batents, una d'elles oscil·lobatent,  col·locació d'envidraments amb junta siliconada per l'exterior amb separadors, i EPDM interior, envidrament doble baix emissiu 4-18-6, tapetes i mecanismes.Finestra de dimensions 140x113 cm, i persiana. FPVC01.4 Classificació mínima permeabilitat Classe 4, estanqueïtat Classe E1800 i resitència al vent Classe C5.Persiana enrotllatble d'alumini injectat amb poliuretà, lacada, de lamel·les de 14 a 14,5 mm de gruix, 40 a 45 mm d'alçària, accionada per cinta, inclòs corró, recollidor, passacintes, tapa i aïllament de la tapa del caixó, sobre caixó d'obra existent.Inclou subministre i col·locació de bastiment base.</t>
    </r>
  </si>
  <si>
    <r>
      <rPr>
        <b/>
        <sz val="10"/>
        <rFont val="Arial"/>
        <family val="2"/>
      </rPr>
      <t>Finestra de PVC amb trencament de pont tèrmic,</t>
    </r>
    <r>
      <rPr>
        <sz val="10"/>
        <rFont val="Arial"/>
        <family val="2"/>
      </rPr>
      <t xml:space="preserve"> sistema A70 triple junta de PVC, de la casa Cortizo o equivalent, color Ral estàndard color blanc, una fulla batent, col·locació d'envidraments amb junta siliconada per l'exterior amb separadors, i EPDM interior, envidrament doble baix emissiu 4-18-6, tapetes i mecanismes.Finestra de dimensions 100x72 cm. FPVC01.5 Classificació mínima permeabilitat Classe 4, estanqueïtat Classe E1800 i resistència al vent Classe C5.Inclou subministre i col·locació de bastiment base.</t>
    </r>
  </si>
  <si>
    <r>
      <rPr>
        <b/>
        <sz val="10"/>
        <rFont val="Arial"/>
        <family val="2"/>
      </rPr>
      <t xml:space="preserve">Finestra de PVC amb trencament de pont tèrmic, </t>
    </r>
    <r>
      <rPr>
        <sz val="10"/>
        <rFont val="Arial"/>
        <family val="2"/>
      </rPr>
      <t>sistema A70 triple junta de PVC, de la casa Cortizo o equivalent, color Ral estàndard color blanc, dues fulles batents, una d'elles oscil·lobatent,  col·locació d'envidraments amb junta siliconada per l'exterior amb separadors, i EPDM interior, envidrament doble baix emissiu (3+3)-18-6 stadip translluït, tapetes i mecanismes.Finestra de dimensions 135x113 cm. FPVC01.6 Classificació mínima permeabilitat Classe 4, estanqueïtat Classe E1800 i resistència al vent Classe C5.Inclou subministre i col·locació de bastiment base.</t>
    </r>
  </si>
  <si>
    <r>
      <rPr>
        <b/>
        <sz val="10"/>
        <rFont val="Arial"/>
        <family val="2"/>
      </rPr>
      <t>Finestra de PVC amb trencament de pont tèrmic</t>
    </r>
    <r>
      <rPr>
        <sz val="10"/>
        <rFont val="Arial"/>
        <family val="2"/>
      </rPr>
      <t>, sistema A70 triple junta de PVC, de la casa Cortizo o equivalent, color Ral estàndard color blanc, dues fulles batents, una d'elles oscil·lobatent,  col·locació d'envidraments amb junta siliconada per l'exterior amb separadors, i EPDM interior, envidrament doble baix emissiu 4-18-6, tapetes i mecanismes.Finestra de dimensions 124x115 cm. FPVC01.7 Classificació mínima permeabilitat Classe 4, estanqueïtat Classe E1800 i resistència al vent Classe C5.Inclou subministre i col·locació de bastiment base.</t>
    </r>
  </si>
  <si>
    <r>
      <rPr>
        <b/>
        <sz val="10"/>
        <rFont val="Arial"/>
        <family val="2"/>
      </rPr>
      <t>Finestra de PVC amb trencament de pont tèrmic</t>
    </r>
    <r>
      <rPr>
        <sz val="10"/>
        <rFont val="Arial"/>
        <family val="2"/>
      </rPr>
      <t>, sistema A70 triple junta de PVC, de la casa Cortizo o equivalent, color Ral estàndard color blanc, dues fulles oscil·lants, i fix, col·locació d'envidraments amb junta siliconada per l'exterior amb separadors, i EPDM interior, envidrament doble baix emissiu 4-18-6, tapetes i mecanismes. Finestra de dimensions 140x113 cm. FPVC01.8 Classificació mínima permeabilitat Classe 4, estanqueïtat Classe E1800 i resistència al vent Classe C5. Inclou subministre i col·locació de bastiment base.</t>
    </r>
  </si>
  <si>
    <r>
      <rPr>
        <b/>
        <sz val="10"/>
        <rFont val="Arial"/>
        <family val="2"/>
      </rPr>
      <t>Finestra de PVC amb trencament de pont tèrmic,</t>
    </r>
    <r>
      <rPr>
        <sz val="10"/>
        <rFont val="Arial"/>
        <family val="2"/>
      </rPr>
      <t xml:space="preserve"> sistema A70 triple junta de PVC, de la casa Cortizo o equivalent, color Ral estàndard color blanc, dues fulles oscil·lants, i fix, col·locació d'envidraments amb junta siliconada per l'exterior amb separadors, i EPDM interior, envidrament doble baix emissiu 4-18-6, tapetes i mecanismes. Finestra de dimensions 145x77 cm. FPVC03.1Classificació mínima permeabilitat Classe 4, estanqueïtat Classe E1800 i resistència al vent Classe C5. Inclou subministre i col·locació de bastiment base.</t>
    </r>
  </si>
  <si>
    <r>
      <rPr>
        <b/>
        <sz val="10"/>
        <rFont val="Arial"/>
        <family val="2"/>
      </rPr>
      <t xml:space="preserve">Balconera de PVC amb trencament de pont tèrmic, </t>
    </r>
    <r>
      <rPr>
        <sz val="10"/>
        <rFont val="Arial"/>
        <family val="2"/>
      </rPr>
      <t>sistema A70 triple junta de PVC, de la casa Cortizo o equivalent, color Ral estàndard color blanc, una fulla batent,  col·locació d'envidraments amb junta siliconada per l'exterior amb separadors, i EPDM interior, envidrament doble baix emissiu (3+3)-18-(4+4), butiral transparent, tapetes i mecanismes. Finestra de dimensions 90x215 cm. FPVC02.1 Classificació mínima permeabilitat Classe 4, estanqueïtat Classe E1800 i resistència al vent Classe C5. Inclou subministre i col·locació de bastiment base.</t>
    </r>
  </si>
  <si>
    <r>
      <rPr>
        <b/>
        <sz val="10"/>
        <rFont val="Arial"/>
        <family val="2"/>
      </rPr>
      <t>Balconera de PVC amb trencament de pont tèrmic, s</t>
    </r>
    <r>
      <rPr>
        <sz val="10"/>
        <rFont val="Arial"/>
        <family val="2"/>
      </rPr>
      <t>istema A70 triple junta de PVC, de la casa Cortizo o equivalent, color Ral estàndard color blanc, una fulla batent,  col·locació d'envidraments amb junta siliconada per l'exterior amb separadors, i EPDM interior, envidrament doble baix emissiu (3+3)-18-(4+4), butiral translluït, tapetes i mecanismes. Pany i clau. Finestra de dimensions 162x228 cm. FPVC02.2 Classificació mínima permeabilitat Classe 4, estanqueïtat Classe E1800 i resistència al vent Classe C5. Inclou subministre i col·locació de bastiment base.</t>
    </r>
  </si>
  <si>
    <r>
      <rPr>
        <b/>
        <sz val="10"/>
        <rFont val="Arial"/>
        <family val="2"/>
      </rPr>
      <t xml:space="preserve">Reixa de façana en forma recta, per a forat d'obra 135cm </t>
    </r>
    <r>
      <rPr>
        <sz val="10"/>
        <rFont val="Arial"/>
        <family val="2"/>
      </rPr>
      <t>de longitud i 113cm d'alçada, conformada per bastidor perimetral de pletina 50.8 i barrots verticals de rodó de perfil massís d'acer laminat en calent de diàmetre 12 mm amb una separació de 10 cm, segons descripció de documentació gràfica. Inclús ancoratge encamisat mitjançant connector metàl.lic i químic. Elaboració en taller i ajustament final a obra. Totalment acabada.</t>
    </r>
  </si>
  <si>
    <r>
      <rPr>
        <b/>
        <sz val="10"/>
        <rFont val="Arial"/>
        <family val="2"/>
      </rPr>
      <t>Reixa de façana en forma recta, per a forat d'obra 140cm</t>
    </r>
    <r>
      <rPr>
        <sz val="10"/>
        <rFont val="Arial"/>
        <family val="2"/>
      </rPr>
      <t xml:space="preserve"> de longitud i 113cm d'alçada, conformada per bastidor perimetral de pletina 50.8 i barrots verticals de rodó de perfil massís d'acer laminat en calent de diàmetre 12 mm amb una separació de 10 cm, segons descripció de documentació gràfica. Inclús ancoratge encamisat mitjançant connector metàl.lic i químic. Elaboració en taller i ajustament final a obra. Totalment acabada.</t>
    </r>
  </si>
  <si>
    <r>
      <rPr>
        <b/>
        <sz val="10"/>
        <rFont val="Arial"/>
        <family val="2"/>
      </rPr>
      <t xml:space="preserve">Reixa de façana en forma recta, per a forat d'obra 100cm </t>
    </r>
    <r>
      <rPr>
        <sz val="10"/>
        <rFont val="Arial"/>
        <family val="2"/>
      </rPr>
      <t>de longitud i 72cm d'alçada, conformada per bastidor perimetral de pletina 50.8 i barrots verticals de rodó de perfil massís d'acer laminat en calent de diàmetre 12 mm amb una separació de 10 cm, segons descripció de documentació gràfica. Inclús ancoratge encamisat mitjançant connector metàl.lic i químic. Elaboració en taller i ajustament final a obra. Totalment acabada.</t>
    </r>
  </si>
  <si>
    <r>
      <rPr>
        <b/>
        <sz val="10"/>
        <rFont val="Arial"/>
        <family val="2"/>
      </rPr>
      <t>Connexió dels col·lectors d'aigües pluvials</t>
    </r>
    <r>
      <rPr>
        <sz val="10"/>
        <rFont val="Arial"/>
        <family val="2"/>
      </rPr>
      <t xml:space="preserve"> a la xarxa de baixants existent.</t>
    </r>
  </si>
  <si>
    <r>
      <rPr>
        <b/>
        <sz val="10"/>
        <rFont val="Arial"/>
        <family val="2"/>
      </rPr>
      <t>Subministrament i instal·lació de router</t>
    </r>
    <r>
      <rPr>
        <sz val="10"/>
        <rFont val="Arial"/>
        <family val="2"/>
      </rPr>
      <t xml:space="preserve"> 3G-4G per muntatge en carril DIN per a connexió del sistema de gestió d'instal·lació fotovoltaica a internet, incloent font d'alimentació. No inclou el servei/cuota mensual de comunicacions amb operador de dades  o alternativament connexió a menjador social PB.                               </t>
    </r>
  </si>
  <si>
    <r>
      <rPr>
        <b/>
        <sz val="10"/>
        <rFont val="Arial"/>
        <family val="2"/>
      </rPr>
      <t>Xarxa elèctrica de distribució interior de serveis</t>
    </r>
    <r>
      <rPr>
        <sz val="10"/>
        <rFont val="Arial"/>
        <family val="2"/>
      </rPr>
      <t xml:space="preserve"> generals, composta dels següents elements: QUADRE DE SERVEIS GENERALS format per caixa encastable de material aïllant amb porta opaca, per a allotjament del interruptor de control de potència (ICP) (no inclòs en aquest preu) en compartiment independent i prescindible i dels següents dispositius: 1 interruptor general automàtic (IGA) de tall omnipolar, 2 interruptors diferencials de 40 A (2P), 2 interruptors automàtics magnetotèrmics de 10 A (2P), 1 interruptor automàtic magnetotèrmic de 16 A (2P); CIRCUITS: 1 circuit interior per a enllumenat d'escales i zones comunes amb relé temporitzador; 1 circuit interior per a enllumenat exterior amb cèlula i relé; 1 circuit interior per a porter electrònic o videoporter, antena i FV; MECANISMES: 5 botons per a enllumenat d'escales i zones comunes. Inclús tub protector, elements de fixació de les conduccions, caixes de derivació i reglets de connexió i quants accessoris siguin necessaris per a la seva correcta instal·lació. Totalment muntada, connexionada i provada.                                        </t>
    </r>
  </si>
  <si>
    <r>
      <rPr>
        <b/>
        <sz val="10"/>
        <rFont val="Arial"/>
        <family val="2"/>
      </rPr>
      <t>Adequació d'armari centralització</t>
    </r>
    <r>
      <rPr>
        <sz val="10"/>
        <rFont val="Arial"/>
        <family val="2"/>
      </rPr>
      <t xml:space="preserve"> de comptadors i serveis comuns de PB amb pany gis normalitzat.</t>
    </r>
  </si>
  <si>
    <r>
      <rPr>
        <b/>
        <sz val="10"/>
        <rFont val="Arial"/>
        <family val="2"/>
      </rPr>
      <t xml:space="preserve">Subministre i instal·lació de microinversor Enphase IQ7A </t>
    </r>
    <r>
      <rPr>
        <sz val="10"/>
        <rFont val="Arial"/>
        <family val="2"/>
      </rPr>
      <t xml:space="preserve">o equivalent amb una potència pic de 366VA a 240VAC i contínua de 349VA, optimitzat per mòduls FV d'alta eficiència de 60 o 72 cèl.lules, eficiència CEC 97%. Potència màxima d'entrada de 295-460W, potència màxima entrada 58V, punt de treball entre 10-58V, Min/max voltatge d'inici 33/58V, maximo valor Isc 15A, sobretensions DC classe 2, voltatge nominal AC 211-264V, rang de freqüència AC 47-68Hz, màxim unitats per circuit 11, sobretensions AC classe III, factor de potència 1, ajustable a 0,85, eficiència del 97%. Totalment muntat i incloent accessoris.                                   </t>
    </r>
  </si>
  <si>
    <r>
      <rPr>
        <b/>
        <sz val="10"/>
        <rFont val="Arial"/>
        <family val="2"/>
      </rPr>
      <t xml:space="preserve">Canalització principal, entre façana </t>
    </r>
    <r>
      <rPr>
        <sz val="10"/>
        <rFont val="Arial"/>
        <family val="2"/>
      </rPr>
      <t>a canaladura de PVC rígid de 2x40 mm de diàmetre, resistència a compressió major de 1250 N, resistència al impacte 2 joules, amb IP547. Instal·lació en superfície. Inclús accessoris, elements de subjecció i fil guia.</t>
    </r>
  </si>
  <si>
    <r>
      <rPr>
        <b/>
        <sz val="10"/>
        <rFont val="Arial"/>
        <family val="2"/>
      </rPr>
      <t xml:space="preserve">Frontal d'armari de dues fulles, de dimensions </t>
    </r>
    <r>
      <rPr>
        <sz val="10"/>
        <rFont val="Arial"/>
        <family val="2"/>
      </rPr>
      <t>167 d'amplada i 214 cm d'alçada, especejament segons documentació gràfica, de tauler de MDF ignífug, i tapetes de MDF hidròfug, per pintar. Pany i clau normalitzat. Totalment instal·lat i acabat. Inclòs subministrament i instal·lació de bastiment base.</t>
    </r>
  </si>
  <si>
    <r>
      <rPr>
        <b/>
        <sz val="10"/>
        <rFont val="Arial"/>
        <family val="2"/>
      </rPr>
      <t>Previsió de pintat de parament horitzonal de guix</t>
    </r>
    <r>
      <rPr>
        <sz val="10"/>
        <rFont val="Arial"/>
        <family val="2"/>
      </rPr>
      <t xml:space="preserve"> o cartró guix, amb pintura plàstica amb acabat llis, amb una capa segelladora i dues d'acabat. Inclòs preparació prèvia de superficies antigues, massillat i fregat amb paper de vidre. Partida a justificar.</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</si>
</sst>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_ ;[Red]\-#,##0.00\ "/>
  </numFmts>
  <fonts count="13" x14ac:knownFonts="1">
    <font>
      <sz val="10"/>
      <name val="Arial"/>
      <family val="2"/>
    </font>
    <font>
      <sz val="11"/>
      <color theme="1"/>
      <name val="Calibri"/>
      <family val="2"/>
      <scheme val="minor"/>
    </font>
    <font>
      <sz val="10"/>
      <name val="Arial"/>
      <family val="2"/>
    </font>
    <font>
      <sz val="8"/>
      <name val="Arial"/>
      <family val="2"/>
    </font>
    <font>
      <b/>
      <sz val="10"/>
      <name val="Arial"/>
      <family val="2"/>
    </font>
    <font>
      <b/>
      <sz val="24"/>
      <color indexed="10"/>
      <name val="Arial"/>
      <family val="2"/>
    </font>
    <font>
      <b/>
      <sz val="8"/>
      <name val="Arial"/>
      <family val="2"/>
    </font>
    <font>
      <sz val="10"/>
      <color rgb="FFFF0000"/>
      <name val="Arial"/>
      <family val="2"/>
    </font>
    <font>
      <b/>
      <sz val="9"/>
      <name val="Arial"/>
      <family val="2"/>
    </font>
    <font>
      <sz val="12"/>
      <color rgb="FF000000"/>
      <name val="Verdana"/>
      <family val="2"/>
    </font>
    <font>
      <b/>
      <sz val="9"/>
      <color rgb="FF000000"/>
      <name val="Arial"/>
      <family val="2"/>
    </font>
    <font>
      <sz val="9"/>
      <color rgb="FF000000"/>
      <name val="Arial"/>
      <family val="2"/>
    </font>
    <font>
      <sz val="9"/>
      <name val="Arial"/>
      <family val="2"/>
    </font>
  </fonts>
  <fills count="9">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indexed="47"/>
        <bgColor indexed="64"/>
      </patternFill>
    </fill>
    <fill>
      <patternFill patternType="solid">
        <fgColor theme="4" tint="0.59999389629810485"/>
        <bgColor indexed="64"/>
      </patternFill>
    </fill>
    <fill>
      <patternFill patternType="solid">
        <fgColor rgb="FF92D050"/>
        <bgColor indexed="64"/>
      </patternFill>
    </fill>
    <fill>
      <patternFill patternType="solid">
        <fgColor indexed="43"/>
        <bgColor indexed="64"/>
      </patternFill>
    </fill>
    <fill>
      <patternFill patternType="solid">
        <fgColor rgb="FF99CCFF"/>
        <bgColor indexed="64"/>
      </patternFill>
    </fill>
  </fills>
  <borders count="18">
    <border>
      <left/>
      <right/>
      <top/>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2" fillId="0" borderId="0"/>
    <xf numFmtId="0" fontId="1" fillId="0" borderId="0"/>
    <xf numFmtId="0" fontId="9" fillId="0" borderId="0"/>
    <xf numFmtId="44" fontId="1" fillId="0" borderId="0" applyFont="0" applyFill="0" applyBorder="0" applyAlignment="0" applyProtection="0"/>
  </cellStyleXfs>
  <cellXfs count="106">
    <xf numFmtId="0" fontId="0" fillId="0" borderId="0" xfId="0"/>
    <xf numFmtId="22" fontId="3" fillId="0" borderId="0" xfId="1" applyNumberFormat="1" applyFont="1" applyAlignment="1">
      <alignment vertical="center" readingOrder="1"/>
    </xf>
    <xf numFmtId="0" fontId="2" fillId="0" borderId="0" xfId="0" applyFont="1"/>
    <xf numFmtId="0" fontId="2" fillId="0" borderId="0" xfId="0" applyFont="1" applyProtection="1">
      <protection locked="0"/>
    </xf>
    <xf numFmtId="0" fontId="0" fillId="0" borderId="0" xfId="0" applyBorder="1"/>
    <xf numFmtId="0" fontId="0" fillId="0" borderId="0" xfId="0" applyFill="1"/>
    <xf numFmtId="0" fontId="4" fillId="0" borderId="1" xfId="0" applyFont="1" applyBorder="1"/>
    <xf numFmtId="0" fontId="4" fillId="0" borderId="0" xfId="0" applyFont="1" applyBorder="1"/>
    <xf numFmtId="0" fontId="5" fillId="0" borderId="2" xfId="2" applyFont="1" applyFill="1" applyBorder="1" applyAlignment="1" applyProtection="1">
      <alignment horizontal="center" vertical="center" wrapText="1" readingOrder="1"/>
    </xf>
    <xf numFmtId="0" fontId="6" fillId="4" borderId="5" xfId="0" applyFont="1" applyFill="1" applyBorder="1" applyAlignment="1">
      <alignment horizontal="center"/>
    </xf>
    <xf numFmtId="164" fontId="3" fillId="4" borderId="5" xfId="0" applyNumberFormat="1" applyFont="1" applyFill="1" applyBorder="1" applyAlignment="1">
      <alignment horizontal="center"/>
    </xf>
    <xf numFmtId="164" fontId="3" fillId="4" borderId="5" xfId="0" applyNumberFormat="1" applyFont="1" applyFill="1" applyBorder="1" applyAlignment="1" applyProtection="1">
      <alignment horizontal="center"/>
      <protection locked="0"/>
    </xf>
    <xf numFmtId="164" fontId="6" fillId="4" borderId="5" xfId="0" applyNumberFormat="1" applyFont="1" applyFill="1" applyBorder="1" applyAlignment="1">
      <alignment horizontal="center"/>
    </xf>
    <xf numFmtId="164" fontId="6" fillId="3" borderId="6" xfId="0" applyNumberFormat="1" applyFont="1" applyFill="1" applyBorder="1" applyAlignment="1">
      <alignment horizontal="center"/>
    </xf>
    <xf numFmtId="164" fontId="6" fillId="3" borderId="7" xfId="0" applyNumberFormat="1" applyFont="1" applyFill="1" applyBorder="1" applyAlignment="1">
      <alignment horizontal="center"/>
    </xf>
    <xf numFmtId="164" fontId="2" fillId="0" borderId="0" xfId="0" applyNumberFormat="1" applyFont="1" applyBorder="1"/>
    <xf numFmtId="164" fontId="2" fillId="0" borderId="0" xfId="0" applyNumberFormat="1" applyFont="1" applyBorder="1" applyProtection="1">
      <protection locked="0"/>
    </xf>
    <xf numFmtId="164" fontId="0" fillId="0" borderId="0" xfId="0" applyNumberFormat="1" applyBorder="1"/>
    <xf numFmtId="164" fontId="0" fillId="0" borderId="8" xfId="0" applyNumberFormat="1" applyBorder="1"/>
    <xf numFmtId="164" fontId="0" fillId="0" borderId="9" xfId="0" applyNumberFormat="1" applyBorder="1"/>
    <xf numFmtId="0" fontId="0" fillId="5" borderId="0" xfId="0" applyFill="1"/>
    <xf numFmtId="0" fontId="4" fillId="5" borderId="0" xfId="0" applyFont="1" applyFill="1" applyAlignment="1">
      <alignment horizontal="justify" vertical="top" wrapText="1"/>
    </xf>
    <xf numFmtId="0" fontId="4" fillId="0" borderId="0" xfId="0" applyFont="1" applyAlignment="1">
      <alignment vertical="top"/>
    </xf>
    <xf numFmtId="0" fontId="2" fillId="0" borderId="0" xfId="0" applyFont="1" applyAlignment="1">
      <alignment horizontal="left" vertical="top" wrapText="1"/>
    </xf>
    <xf numFmtId="164" fontId="2" fillId="0" borderId="0" xfId="0" applyNumberFormat="1" applyFont="1" applyBorder="1" applyAlignment="1">
      <alignment vertical="top"/>
    </xf>
    <xf numFmtId="164" fontId="2" fillId="0" borderId="0" xfId="0" applyNumberFormat="1" applyFont="1" applyBorder="1" applyAlignment="1" applyProtection="1">
      <alignment vertical="top"/>
      <protection locked="0"/>
    </xf>
    <xf numFmtId="164" fontId="4" fillId="0" borderId="0" xfId="0" applyNumberFormat="1" applyFont="1" applyBorder="1" applyAlignment="1">
      <alignment vertical="top"/>
    </xf>
    <xf numFmtId="164" fontId="4" fillId="2" borderId="8" xfId="0" applyNumberFormat="1" applyFont="1" applyFill="1" applyBorder="1" applyAlignment="1">
      <alignment vertical="top"/>
    </xf>
    <xf numFmtId="164" fontId="4" fillId="0" borderId="9" xfId="0" applyNumberFormat="1" applyFont="1" applyBorder="1" applyAlignment="1">
      <alignment vertical="top"/>
    </xf>
    <xf numFmtId="0" fontId="7" fillId="0" borderId="0" xfId="0" applyFont="1" applyAlignment="1">
      <alignment vertical="top"/>
    </xf>
    <xf numFmtId="0" fontId="7" fillId="0" borderId="0" xfId="0" applyFont="1" applyAlignment="1">
      <alignment horizontal="justify" vertical="top" wrapText="1"/>
    </xf>
    <xf numFmtId="164" fontId="0" fillId="0" borderId="0" xfId="0" applyNumberFormat="1" applyBorder="1" applyAlignment="1">
      <alignment vertical="top"/>
    </xf>
    <xf numFmtId="164" fontId="0" fillId="0" borderId="8" xfId="0" applyNumberFormat="1" applyBorder="1" applyAlignment="1">
      <alignment vertical="top"/>
    </xf>
    <xf numFmtId="164" fontId="0" fillId="0" borderId="9" xfId="0" applyNumberFormat="1" applyBorder="1" applyAlignment="1">
      <alignment vertical="top"/>
    </xf>
    <xf numFmtId="0" fontId="7" fillId="5" borderId="0" xfId="0" applyFont="1" applyFill="1" applyAlignment="1">
      <alignment vertical="top"/>
    </xf>
    <xf numFmtId="0" fontId="4" fillId="5" borderId="0" xfId="0" applyFont="1" applyFill="1" applyAlignment="1">
      <alignment horizontal="right" vertical="top" wrapText="1"/>
    </xf>
    <xf numFmtId="164" fontId="2" fillId="5" borderId="0" xfId="0" applyNumberFormat="1" applyFont="1" applyFill="1" applyBorder="1" applyAlignment="1">
      <alignment vertical="top"/>
    </xf>
    <xf numFmtId="164" fontId="2" fillId="5" borderId="0" xfId="0" applyNumberFormat="1" applyFont="1" applyFill="1" applyBorder="1" applyAlignment="1" applyProtection="1">
      <alignment vertical="top"/>
      <protection locked="0"/>
    </xf>
    <xf numFmtId="164" fontId="4" fillId="5" borderId="0" xfId="0" applyNumberFormat="1" applyFont="1" applyFill="1" applyBorder="1" applyAlignment="1">
      <alignment vertical="top"/>
    </xf>
    <xf numFmtId="164" fontId="0" fillId="5" borderId="8" xfId="0" applyNumberFormat="1" applyFill="1" applyBorder="1" applyAlignment="1">
      <alignment vertical="top"/>
    </xf>
    <xf numFmtId="164" fontId="0" fillId="5" borderId="9" xfId="0" applyNumberFormat="1" applyFill="1" applyBorder="1" applyAlignment="1">
      <alignment vertical="top"/>
    </xf>
    <xf numFmtId="0" fontId="4" fillId="0" borderId="0" xfId="0" applyFont="1" applyFill="1"/>
    <xf numFmtId="164" fontId="2" fillId="0" borderId="8" xfId="0" applyNumberFormat="1" applyFont="1" applyBorder="1" applyAlignment="1">
      <alignment vertical="top"/>
    </xf>
    <xf numFmtId="164" fontId="2" fillId="0" borderId="9" xfId="0" applyNumberFormat="1" applyFont="1" applyBorder="1" applyAlignment="1">
      <alignment vertical="top"/>
    </xf>
    <xf numFmtId="0" fontId="2" fillId="0" borderId="0" xfId="0" applyFont="1" applyAlignment="1">
      <alignment horizontal="justify" vertical="top" wrapText="1"/>
    </xf>
    <xf numFmtId="0" fontId="2" fillId="0" borderId="0" xfId="0" applyFont="1" applyFill="1"/>
    <xf numFmtId="164" fontId="7" fillId="0" borderId="0" xfId="0" applyNumberFormat="1" applyFont="1" applyBorder="1" applyAlignment="1">
      <alignment vertical="top"/>
    </xf>
    <xf numFmtId="164" fontId="7" fillId="0" borderId="0" xfId="0" applyNumberFormat="1" applyFont="1" applyBorder="1" applyAlignment="1" applyProtection="1">
      <alignment vertical="top"/>
      <protection locked="0"/>
    </xf>
    <xf numFmtId="164" fontId="7" fillId="0" borderId="8" xfId="0" applyNumberFormat="1" applyFont="1" applyBorder="1" applyAlignment="1">
      <alignment vertical="top"/>
    </xf>
    <xf numFmtId="164" fontId="7" fillId="0" borderId="9" xfId="0" applyNumberFormat="1" applyFont="1" applyBorder="1" applyAlignment="1">
      <alignment vertical="top"/>
    </xf>
    <xf numFmtId="164" fontId="2" fillId="0" borderId="0" xfId="0" applyNumberFormat="1" applyFont="1" applyFill="1" applyBorder="1" applyAlignment="1">
      <alignment vertical="top"/>
    </xf>
    <xf numFmtId="164" fontId="2" fillId="0" borderId="0" xfId="0" applyNumberFormat="1" applyFont="1" applyFill="1" applyBorder="1" applyAlignment="1" applyProtection="1">
      <alignment vertical="top"/>
      <protection locked="0"/>
    </xf>
    <xf numFmtId="164" fontId="4" fillId="0" borderId="0" xfId="0" applyNumberFormat="1" applyFont="1" applyFill="1" applyBorder="1" applyAlignment="1">
      <alignment vertical="top"/>
    </xf>
    <xf numFmtId="0" fontId="4" fillId="0" borderId="0" xfId="0" applyFont="1" applyAlignment="1">
      <alignment horizontal="left" vertical="top" wrapText="1"/>
    </xf>
    <xf numFmtId="164" fontId="4" fillId="5" borderId="8" xfId="0" applyNumberFormat="1" applyFont="1" applyFill="1" applyBorder="1" applyAlignment="1">
      <alignment vertical="top"/>
    </xf>
    <xf numFmtId="164" fontId="4" fillId="5" borderId="9" xfId="0" applyNumberFormat="1" applyFont="1" applyFill="1" applyBorder="1" applyAlignment="1">
      <alignment vertical="top"/>
    </xf>
    <xf numFmtId="0" fontId="4" fillId="5" borderId="0" xfId="0" applyFont="1" applyFill="1" applyAlignment="1">
      <alignment vertical="top"/>
    </xf>
    <xf numFmtId="0" fontId="4" fillId="5" borderId="0" xfId="0" applyFont="1" applyFill="1" applyAlignment="1">
      <alignment horizontal="left" vertical="top" wrapText="1"/>
    </xf>
    <xf numFmtId="164" fontId="4" fillId="6" borderId="8" xfId="0" applyNumberFormat="1" applyFont="1" applyFill="1" applyBorder="1" applyAlignment="1">
      <alignment vertical="top"/>
    </xf>
    <xf numFmtId="164" fontId="4" fillId="6" borderId="9" xfId="0" applyNumberFormat="1" applyFont="1" applyFill="1" applyBorder="1" applyAlignment="1">
      <alignment vertical="top"/>
    </xf>
    <xf numFmtId="0" fontId="4" fillId="0" borderId="0" xfId="0" applyFont="1" applyFill="1" applyAlignment="1">
      <alignment horizontal="left" vertical="top" wrapText="1"/>
    </xf>
    <xf numFmtId="164" fontId="2" fillId="5" borderId="0" xfId="0" applyNumberFormat="1" applyFont="1" applyFill="1" applyAlignment="1">
      <alignment vertical="top"/>
    </xf>
    <xf numFmtId="164" fontId="2" fillId="0" borderId="0" xfId="0" applyNumberFormat="1" applyFont="1" applyFill="1" applyAlignment="1" applyProtection="1">
      <alignment vertical="top"/>
      <protection locked="0"/>
    </xf>
    <xf numFmtId="164" fontId="4" fillId="0" borderId="0" xfId="0" applyNumberFormat="1" applyFont="1" applyFill="1" applyAlignment="1">
      <alignment vertical="top"/>
    </xf>
    <xf numFmtId="0" fontId="4" fillId="6" borderId="0" xfId="0" applyFont="1" applyFill="1" applyAlignment="1">
      <alignment vertical="top"/>
    </xf>
    <xf numFmtId="0" fontId="4" fillId="6" borderId="0" xfId="0" applyFont="1" applyFill="1" applyAlignment="1">
      <alignment horizontal="left" vertical="top" wrapText="1"/>
    </xf>
    <xf numFmtId="164" fontId="2" fillId="6" borderId="0" xfId="0" applyNumberFormat="1" applyFont="1" applyFill="1" applyBorder="1" applyAlignment="1">
      <alignment vertical="top"/>
    </xf>
    <xf numFmtId="0" fontId="4" fillId="6" borderId="0" xfId="0" applyFont="1" applyFill="1" applyAlignment="1">
      <alignment horizontal="right" vertical="top" wrapText="1"/>
    </xf>
    <xf numFmtId="164" fontId="2" fillId="6" borderId="0" xfId="0" applyNumberFormat="1" applyFont="1" applyFill="1" applyBorder="1" applyAlignment="1" applyProtection="1">
      <alignment vertical="top"/>
      <protection locked="0"/>
    </xf>
    <xf numFmtId="164" fontId="4" fillId="6" borderId="0" xfId="0" applyNumberFormat="1" applyFont="1" applyFill="1" applyBorder="1" applyAlignment="1">
      <alignment vertical="top"/>
    </xf>
    <xf numFmtId="164" fontId="2" fillId="6" borderId="0" xfId="0" applyNumberFormat="1" applyFont="1" applyFill="1" applyAlignment="1">
      <alignment horizontal="right" vertical="top" wrapText="1"/>
    </xf>
    <xf numFmtId="164" fontId="2" fillId="6" borderId="0" xfId="0" applyNumberFormat="1" applyFont="1" applyFill="1" applyAlignment="1" applyProtection="1">
      <alignment horizontal="right" vertical="top" wrapText="1"/>
      <protection locked="0"/>
    </xf>
    <xf numFmtId="164" fontId="4" fillId="6" borderId="0" xfId="0" applyNumberFormat="1" applyFont="1" applyFill="1" applyAlignment="1">
      <alignment horizontal="right" vertical="top" wrapText="1"/>
    </xf>
    <xf numFmtId="164" fontId="2" fillId="5" borderId="0" xfId="0" applyNumberFormat="1" applyFont="1" applyFill="1" applyAlignment="1" applyProtection="1">
      <alignment vertical="top"/>
      <protection locked="0"/>
    </xf>
    <xf numFmtId="164" fontId="4" fillId="5" borderId="0" xfId="0" applyNumberFormat="1" applyFont="1" applyFill="1" applyAlignment="1">
      <alignment vertical="top"/>
    </xf>
    <xf numFmtId="164" fontId="2" fillId="6" borderId="0" xfId="0" applyNumberFormat="1" applyFont="1" applyFill="1" applyAlignment="1">
      <alignment vertical="top"/>
    </xf>
    <xf numFmtId="164" fontId="2" fillId="6" borderId="0" xfId="0" applyNumberFormat="1" applyFont="1" applyFill="1" applyAlignment="1" applyProtection="1">
      <alignment vertical="top"/>
      <protection locked="0"/>
    </xf>
    <xf numFmtId="164" fontId="4" fillId="6" borderId="0" xfId="0" applyNumberFormat="1" applyFont="1" applyFill="1" applyAlignment="1">
      <alignment vertical="top"/>
    </xf>
    <xf numFmtId="164" fontId="4" fillId="2" borderId="0" xfId="0" applyNumberFormat="1" applyFont="1" applyFill="1" applyBorder="1" applyAlignment="1">
      <alignment vertical="top"/>
    </xf>
    <xf numFmtId="0" fontId="2" fillId="0" borderId="0" xfId="0" applyFont="1" applyAlignment="1">
      <alignment vertical="top"/>
    </xf>
    <xf numFmtId="0" fontId="2" fillId="7" borderId="10" xfId="0" applyFont="1" applyFill="1" applyBorder="1"/>
    <xf numFmtId="0" fontId="8" fillId="7" borderId="10" xfId="0" applyFont="1" applyFill="1" applyBorder="1" applyAlignment="1">
      <alignment horizontal="center"/>
    </xf>
    <xf numFmtId="164" fontId="2" fillId="7" borderId="10" xfId="0" applyNumberFormat="1" applyFont="1" applyFill="1" applyBorder="1" applyAlignment="1">
      <alignment horizontal="right"/>
    </xf>
    <xf numFmtId="164" fontId="2" fillId="7" borderId="10" xfId="0" applyNumberFormat="1" applyFont="1" applyFill="1" applyBorder="1" applyAlignment="1" applyProtection="1">
      <alignment horizontal="right"/>
      <protection locked="0"/>
    </xf>
    <xf numFmtId="164" fontId="4" fillId="7" borderId="7" xfId="0" applyNumberFormat="1" applyFont="1" applyFill="1" applyBorder="1" applyAlignment="1">
      <alignment horizontal="right"/>
    </xf>
    <xf numFmtId="164" fontId="4" fillId="7" borderId="6" xfId="0" applyNumberFormat="1" applyFont="1" applyFill="1" applyBorder="1" applyAlignment="1">
      <alignment horizontal="center"/>
    </xf>
    <xf numFmtId="0" fontId="4" fillId="0" borderId="0" xfId="0" applyFont="1"/>
    <xf numFmtId="0" fontId="2" fillId="0" borderId="5" xfId="0" applyFont="1" applyBorder="1" applyAlignment="1">
      <alignment vertical="top" wrapText="1"/>
    </xf>
    <xf numFmtId="0" fontId="10" fillId="8" borderId="11" xfId="3" applyFont="1" applyFill="1" applyBorder="1" applyAlignment="1">
      <alignment vertical="top" wrapText="1"/>
    </xf>
    <xf numFmtId="44" fontId="11" fillId="8" borderId="4" xfId="4" applyFont="1" applyFill="1" applyBorder="1" applyAlignment="1">
      <alignment horizontal="right" vertical="top" wrapText="1"/>
    </xf>
    <xf numFmtId="44" fontId="11" fillId="8" borderId="4" xfId="4" applyFont="1" applyFill="1" applyBorder="1" applyAlignment="1" applyProtection="1">
      <alignment horizontal="right" vertical="top" wrapText="1"/>
      <protection locked="0"/>
    </xf>
    <xf numFmtId="0" fontId="12" fillId="0" borderId="12" xfId="3" applyFont="1" applyBorder="1" applyAlignment="1">
      <alignment vertical="top" wrapText="1"/>
    </xf>
    <xf numFmtId="44" fontId="11" fillId="0" borderId="13" xfId="4" applyFont="1" applyBorder="1" applyAlignment="1">
      <alignment horizontal="right" vertical="top" wrapText="1"/>
    </xf>
    <xf numFmtId="44" fontId="11" fillId="0" borderId="13" xfId="4" applyFont="1" applyBorder="1" applyAlignment="1" applyProtection="1">
      <alignment horizontal="right" vertical="top" wrapText="1"/>
      <protection locked="0"/>
    </xf>
    <xf numFmtId="0" fontId="12" fillId="0" borderId="14" xfId="3" applyFont="1" applyBorder="1" applyAlignment="1">
      <alignment vertical="top" wrapText="1"/>
    </xf>
    <xf numFmtId="44" fontId="11" fillId="0" borderId="15" xfId="4" applyFont="1" applyBorder="1" applyAlignment="1">
      <alignment horizontal="right" vertical="top" wrapText="1"/>
    </xf>
    <xf numFmtId="44" fontId="11" fillId="0" borderId="15" xfId="4" applyFont="1" applyBorder="1" applyAlignment="1" applyProtection="1">
      <alignment horizontal="right" vertical="top" wrapText="1"/>
      <protection locked="0"/>
    </xf>
    <xf numFmtId="0" fontId="10" fillId="0" borderId="16" xfId="3" applyFont="1" applyBorder="1" applyAlignment="1">
      <alignment horizontal="left" vertical="top" wrapText="1"/>
    </xf>
    <xf numFmtId="44" fontId="11" fillId="0" borderId="17" xfId="4" applyFont="1" applyBorder="1" applyAlignment="1">
      <alignment horizontal="right" vertical="top" wrapText="1"/>
    </xf>
    <xf numFmtId="44" fontId="11" fillId="0" borderId="17" xfId="4" applyFont="1" applyBorder="1" applyAlignment="1" applyProtection="1">
      <alignment horizontal="right" vertical="top" wrapText="1"/>
      <protection locked="0"/>
    </xf>
    <xf numFmtId="44" fontId="10" fillId="0" borderId="17" xfId="4" applyFont="1" applyBorder="1" applyAlignment="1">
      <alignment horizontal="right" vertical="top" wrapText="1"/>
    </xf>
    <xf numFmtId="0" fontId="0" fillId="0" borderId="0" xfId="0" applyFont="1" applyAlignment="1">
      <alignment horizontal="left" vertical="top" wrapText="1"/>
    </xf>
    <xf numFmtId="164" fontId="2" fillId="3" borderId="3" xfId="0" applyNumberFormat="1" applyFont="1" applyFill="1" applyBorder="1" applyAlignment="1">
      <alignment horizontal="center" vertical="center" wrapText="1"/>
    </xf>
    <xf numFmtId="164" fontId="2" fillId="3" borderId="4" xfId="0" applyNumberFormat="1"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protection locked="0"/>
    </xf>
    <xf numFmtId="164" fontId="2" fillId="2" borderId="0" xfId="0" applyNumberFormat="1" applyFont="1" applyFill="1" applyBorder="1" applyAlignment="1">
      <alignment horizontal="center" vertical="center" wrapText="1"/>
    </xf>
  </cellXfs>
  <cellStyles count="5">
    <cellStyle name="Moneda 2" xfId="4"/>
    <cellStyle name="Normal" xfId="0" builtinId="0"/>
    <cellStyle name="Normal 2" xfId="3"/>
    <cellStyle name="Normal 3" xfId="2"/>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P448"/>
  <sheetViews>
    <sheetView tabSelected="1" topLeftCell="A217" workbookViewId="0">
      <selection activeCell="L224" sqref="L224"/>
    </sheetView>
  </sheetViews>
  <sheetFormatPr baseColWidth="10" defaultRowHeight="12.75" x14ac:dyDescent="0.2"/>
  <cols>
    <col min="1" max="1" width="1.7109375" style="5" customWidth="1"/>
    <col min="2" max="2" width="7" customWidth="1"/>
    <col min="3" max="3" width="6.42578125" customWidth="1"/>
    <col min="4" max="4" width="73.140625" customWidth="1"/>
    <col min="5" max="5" width="11.28515625" style="2" customWidth="1"/>
    <col min="6" max="6" width="11" style="3" customWidth="1"/>
    <col min="7" max="7" width="12.140625" bestFit="1" customWidth="1"/>
    <col min="8" max="8" width="0" style="4" hidden="1" customWidth="1"/>
    <col min="9" max="9" width="0" hidden="1" customWidth="1"/>
    <col min="10" max="16384" width="11.42578125" style="5"/>
  </cols>
  <sheetData>
    <row r="1" spans="2:9" x14ac:dyDescent="0.2">
      <c r="D1" s="1">
        <v>42111.595852430553</v>
      </c>
    </row>
    <row r="3" spans="2:9" ht="13.5" thickBot="1" x14ac:dyDescent="0.25">
      <c r="B3" s="6" t="s">
        <v>0</v>
      </c>
      <c r="C3" s="6"/>
      <c r="D3" s="6"/>
      <c r="E3" s="6"/>
      <c r="H3" s="7"/>
    </row>
    <row r="4" spans="2:9" ht="13.5" thickBot="1" x14ac:dyDescent="0.25">
      <c r="B4" s="7"/>
      <c r="C4" s="7"/>
      <c r="H4" s="7"/>
    </row>
    <row r="5" spans="2:9" ht="90.75" thickBot="1" x14ac:dyDescent="0.25">
      <c r="D5" s="8" t="s">
        <v>1</v>
      </c>
    </row>
    <row r="6" spans="2:9" x14ac:dyDescent="0.2">
      <c r="B6" s="7"/>
      <c r="C6" s="7"/>
      <c r="D6" s="7"/>
      <c r="H6" s="7"/>
    </row>
    <row r="7" spans="2:9" x14ac:dyDescent="0.2">
      <c r="F7" s="104" t="s">
        <v>2</v>
      </c>
      <c r="G7" s="105"/>
      <c r="H7" s="102" t="s">
        <v>3</v>
      </c>
      <c r="I7" s="103"/>
    </row>
    <row r="8" spans="2:9" x14ac:dyDescent="0.2">
      <c r="B8" s="9" t="s">
        <v>4</v>
      </c>
      <c r="C8" s="9" t="s">
        <v>5</v>
      </c>
      <c r="D8" s="9" t="s">
        <v>6</v>
      </c>
      <c r="E8" s="10" t="s">
        <v>7</v>
      </c>
      <c r="F8" s="11"/>
      <c r="G8" s="12" t="s">
        <v>8</v>
      </c>
      <c r="H8" s="13" t="s">
        <v>9</v>
      </c>
      <c r="I8" s="14" t="s">
        <v>8</v>
      </c>
    </row>
    <row r="9" spans="2:9" x14ac:dyDescent="0.2">
      <c r="E9" s="15"/>
      <c r="F9" s="16"/>
      <c r="G9" s="17"/>
      <c r="H9" s="18"/>
      <c r="I9" s="19"/>
    </row>
    <row r="10" spans="2:9" x14ac:dyDescent="0.2">
      <c r="B10" s="20"/>
      <c r="C10" s="20"/>
      <c r="D10" s="21" t="s">
        <v>10</v>
      </c>
      <c r="E10" s="21"/>
      <c r="F10" s="16"/>
      <c r="G10" s="17"/>
      <c r="H10" s="18"/>
      <c r="I10" s="19"/>
    </row>
    <row r="11" spans="2:9" x14ac:dyDescent="0.2">
      <c r="E11" s="15"/>
      <c r="F11" s="16"/>
      <c r="G11" s="17"/>
      <c r="H11" s="18"/>
      <c r="I11" s="19"/>
    </row>
    <row r="12" spans="2:9" ht="63.75" x14ac:dyDescent="0.2">
      <c r="B12" s="22" t="s">
        <v>11</v>
      </c>
      <c r="C12" s="22" t="s">
        <v>12</v>
      </c>
      <c r="D12" s="23" t="s">
        <v>13</v>
      </c>
      <c r="E12" s="24">
        <v>74</v>
      </c>
      <c r="F12" s="25"/>
      <c r="G12" s="26">
        <f>+$E12*F12</f>
        <v>0</v>
      </c>
      <c r="H12" s="27"/>
      <c r="I12" s="28">
        <f>+$E12*H12</f>
        <v>0</v>
      </c>
    </row>
    <row r="13" spans="2:9" x14ac:dyDescent="0.2">
      <c r="B13" s="29"/>
      <c r="C13" s="29"/>
      <c r="D13" s="30"/>
      <c r="E13" s="24"/>
      <c r="F13" s="25"/>
      <c r="G13" s="31"/>
      <c r="H13" s="32"/>
      <c r="I13" s="33"/>
    </row>
    <row r="14" spans="2:9" ht="191.25" x14ac:dyDescent="0.2">
      <c r="B14" s="22" t="s">
        <v>14</v>
      </c>
      <c r="C14" s="22" t="s">
        <v>15</v>
      </c>
      <c r="D14" s="23" t="s">
        <v>16</v>
      </c>
      <c r="E14" s="24">
        <v>963.5</v>
      </c>
      <c r="F14" s="25"/>
      <c r="G14" s="26">
        <f>+$E14*F14</f>
        <v>0</v>
      </c>
      <c r="H14" s="27"/>
      <c r="I14" s="28"/>
    </row>
    <row r="15" spans="2:9" x14ac:dyDescent="0.2">
      <c r="B15" s="29"/>
      <c r="C15" s="29"/>
      <c r="D15" s="30"/>
      <c r="E15" s="24"/>
      <c r="F15" s="25"/>
      <c r="G15" s="31"/>
      <c r="H15" s="32"/>
      <c r="I15" s="33"/>
    </row>
    <row r="16" spans="2:9" x14ac:dyDescent="0.2">
      <c r="B16" s="34"/>
      <c r="C16" s="34"/>
      <c r="D16" s="35" t="s">
        <v>17</v>
      </c>
      <c r="E16" s="36"/>
      <c r="F16" s="37"/>
      <c r="G16" s="38">
        <f>SUM(G12:G14)</f>
        <v>0</v>
      </c>
      <c r="H16" s="39"/>
      <c r="I16" s="40"/>
    </row>
    <row r="17" spans="2:9" x14ac:dyDescent="0.2">
      <c r="B17" s="29"/>
      <c r="C17" s="29"/>
      <c r="D17" s="30"/>
      <c r="E17" s="24"/>
      <c r="F17" s="25"/>
      <c r="G17" s="31"/>
      <c r="H17" s="32"/>
      <c r="I17" s="33"/>
    </row>
    <row r="18" spans="2:9" x14ac:dyDescent="0.2">
      <c r="B18" s="29"/>
      <c r="C18" s="29"/>
      <c r="D18" s="30"/>
      <c r="E18" s="24"/>
      <c r="F18" s="25"/>
      <c r="G18" s="31"/>
      <c r="H18" s="32"/>
      <c r="I18" s="33"/>
    </row>
    <row r="19" spans="2:9" x14ac:dyDescent="0.2">
      <c r="B19" s="34"/>
      <c r="C19" s="34"/>
      <c r="D19" s="21" t="s">
        <v>18</v>
      </c>
      <c r="E19" s="36"/>
      <c r="F19" s="25"/>
      <c r="G19" s="31"/>
      <c r="H19" s="32"/>
      <c r="I19" s="33"/>
    </row>
    <row r="20" spans="2:9" x14ac:dyDescent="0.2">
      <c r="B20" s="29"/>
      <c r="C20" s="29"/>
      <c r="D20" s="30"/>
      <c r="E20" s="24"/>
      <c r="F20" s="25"/>
      <c r="G20" s="31"/>
      <c r="H20" s="32"/>
      <c r="I20" s="33"/>
    </row>
    <row r="21" spans="2:9" ht="51" x14ac:dyDescent="0.2">
      <c r="B21" s="22" t="s">
        <v>19</v>
      </c>
      <c r="C21" s="22" t="s">
        <v>15</v>
      </c>
      <c r="D21" s="23" t="s">
        <v>20</v>
      </c>
      <c r="E21" s="24">
        <v>9.26</v>
      </c>
      <c r="F21" s="25"/>
      <c r="G21" s="26">
        <f>+$E21*F21</f>
        <v>0</v>
      </c>
      <c r="H21" s="27"/>
      <c r="I21" s="28"/>
    </row>
    <row r="22" spans="2:9" s="41" customFormat="1" x14ac:dyDescent="0.2">
      <c r="B22" s="29"/>
      <c r="C22" s="29"/>
      <c r="D22" s="30"/>
      <c r="E22" s="24"/>
      <c r="F22" s="25"/>
      <c r="G22" s="31"/>
      <c r="H22" s="32"/>
      <c r="I22" s="33"/>
    </row>
    <row r="23" spans="2:9" x14ac:dyDescent="0.2">
      <c r="B23" s="22" t="s">
        <v>21</v>
      </c>
      <c r="C23" s="22" t="s">
        <v>15</v>
      </c>
      <c r="D23" s="23" t="s">
        <v>22</v>
      </c>
      <c r="E23" s="24">
        <v>3.71</v>
      </c>
      <c r="F23" s="25"/>
      <c r="G23" s="26">
        <f>+$E23*F23</f>
        <v>0</v>
      </c>
      <c r="H23" s="27"/>
      <c r="I23" s="28"/>
    </row>
    <row r="24" spans="2:9" s="41" customFormat="1" x14ac:dyDescent="0.2">
      <c r="B24" s="29"/>
      <c r="C24" s="29"/>
      <c r="D24" s="30"/>
      <c r="E24" s="24"/>
      <c r="F24" s="25"/>
      <c r="G24" s="24"/>
      <c r="H24" s="42"/>
      <c r="I24" s="43"/>
    </row>
    <row r="25" spans="2:9" ht="25.5" x14ac:dyDescent="0.2">
      <c r="B25" s="22" t="s">
        <v>23</v>
      </c>
      <c r="C25" s="22" t="s">
        <v>15</v>
      </c>
      <c r="D25" s="23" t="s">
        <v>24</v>
      </c>
      <c r="E25" s="24">
        <v>4.5</v>
      </c>
      <c r="F25" s="25"/>
      <c r="G25" s="26">
        <f>+$E25*F25</f>
        <v>0</v>
      </c>
      <c r="H25" s="27"/>
      <c r="I25" s="28"/>
    </row>
    <row r="26" spans="2:9" s="41" customFormat="1" x14ac:dyDescent="0.2">
      <c r="B26" s="29"/>
      <c r="C26" s="29"/>
      <c r="D26" s="30"/>
      <c r="E26" s="24"/>
      <c r="F26" s="25"/>
      <c r="G26" s="24"/>
      <c r="H26" s="42"/>
      <c r="I26" s="43"/>
    </row>
    <row r="27" spans="2:9" s="45" customFormat="1" ht="25.5" x14ac:dyDescent="0.2">
      <c r="B27" s="22" t="s">
        <v>25</v>
      </c>
      <c r="C27" s="22" t="s">
        <v>12</v>
      </c>
      <c r="D27" s="44" t="s">
        <v>26</v>
      </c>
      <c r="E27" s="24">
        <v>8.6</v>
      </c>
      <c r="F27" s="25"/>
      <c r="G27" s="26">
        <f>+$E27*F27</f>
        <v>0</v>
      </c>
      <c r="H27" s="27"/>
      <c r="I27" s="28"/>
    </row>
    <row r="28" spans="2:9" s="41" customFormat="1" x14ac:dyDescent="0.2">
      <c r="B28" s="29"/>
      <c r="C28" s="29"/>
      <c r="D28" s="30"/>
      <c r="E28" s="46"/>
      <c r="F28" s="47"/>
      <c r="G28" s="46"/>
      <c r="H28" s="48"/>
      <c r="I28" s="49"/>
    </row>
    <row r="29" spans="2:9" s="45" customFormat="1" ht="25.5" x14ac:dyDescent="0.2">
      <c r="B29" s="22" t="s">
        <v>27</v>
      </c>
      <c r="C29" s="22" t="s">
        <v>15</v>
      </c>
      <c r="D29" s="23" t="s">
        <v>28</v>
      </c>
      <c r="E29" s="24">
        <v>56.41</v>
      </c>
      <c r="F29" s="25"/>
      <c r="G29" s="26">
        <f>+$E29*F29</f>
        <v>0</v>
      </c>
      <c r="H29" s="27"/>
      <c r="I29" s="28"/>
    </row>
    <row r="30" spans="2:9" s="41" customFormat="1" x14ac:dyDescent="0.2">
      <c r="B30" s="29"/>
      <c r="C30" s="29"/>
      <c r="D30" s="30"/>
      <c r="E30" s="24"/>
      <c r="F30" s="25"/>
      <c r="G30" s="24"/>
      <c r="H30" s="42"/>
      <c r="I30" s="43"/>
    </row>
    <row r="31" spans="2:9" s="45" customFormat="1" ht="38.25" x14ac:dyDescent="0.2">
      <c r="B31" s="22" t="s">
        <v>29</v>
      </c>
      <c r="C31" s="22" t="s">
        <v>15</v>
      </c>
      <c r="D31" s="44" t="s">
        <v>30</v>
      </c>
      <c r="E31" s="24">
        <v>7.15</v>
      </c>
      <c r="F31" s="25"/>
      <c r="G31" s="26">
        <f>+$E31*F31</f>
        <v>0</v>
      </c>
      <c r="H31" s="27"/>
      <c r="I31" s="28"/>
    </row>
    <row r="32" spans="2:9" s="41" customFormat="1" x14ac:dyDescent="0.2">
      <c r="B32" s="29"/>
      <c r="C32" s="29"/>
      <c r="D32" s="30"/>
      <c r="E32" s="46"/>
      <c r="F32" s="47"/>
      <c r="G32" s="46"/>
      <c r="H32" s="48"/>
      <c r="I32" s="49"/>
    </row>
    <row r="33" spans="2:9" s="45" customFormat="1" ht="25.5" x14ac:dyDescent="0.2">
      <c r="B33" s="22" t="s">
        <v>31</v>
      </c>
      <c r="C33" s="22" t="s">
        <v>15</v>
      </c>
      <c r="D33" s="23" t="s">
        <v>32</v>
      </c>
      <c r="E33" s="24">
        <v>3.09</v>
      </c>
      <c r="F33" s="25"/>
      <c r="G33" s="26">
        <f>+$E33*F33</f>
        <v>0</v>
      </c>
      <c r="H33" s="27"/>
      <c r="I33" s="28"/>
    </row>
    <row r="34" spans="2:9" s="41" customFormat="1" x14ac:dyDescent="0.2">
      <c r="B34" s="29"/>
      <c r="C34" s="29"/>
      <c r="D34" s="30"/>
      <c r="E34" s="24"/>
      <c r="F34" s="25"/>
      <c r="G34" s="24"/>
      <c r="H34" s="42"/>
      <c r="I34" s="43"/>
    </row>
    <row r="35" spans="2:9" s="45" customFormat="1" ht="25.5" x14ac:dyDescent="0.2">
      <c r="B35" s="22" t="s">
        <v>33</v>
      </c>
      <c r="C35" s="22" t="s">
        <v>34</v>
      </c>
      <c r="D35" s="23" t="s">
        <v>35</v>
      </c>
      <c r="E35" s="24">
        <v>2</v>
      </c>
      <c r="F35" s="25"/>
      <c r="G35" s="26">
        <f>+$E35*F35</f>
        <v>0</v>
      </c>
      <c r="H35" s="27"/>
      <c r="I35" s="28"/>
    </row>
    <row r="36" spans="2:9" s="45" customFormat="1" x14ac:dyDescent="0.2">
      <c r="B36" s="22"/>
      <c r="C36" s="22"/>
      <c r="D36" s="23"/>
      <c r="E36" s="50"/>
      <c r="F36" s="51"/>
      <c r="G36" s="52"/>
      <c r="H36" s="27"/>
      <c r="I36" s="28"/>
    </row>
    <row r="37" spans="2:9" s="45" customFormat="1" ht="25.5" x14ac:dyDescent="0.2">
      <c r="B37" s="22" t="s">
        <v>36</v>
      </c>
      <c r="C37" s="22" t="s">
        <v>12</v>
      </c>
      <c r="D37" s="23" t="s">
        <v>37</v>
      </c>
      <c r="E37" s="24">
        <v>30.2</v>
      </c>
      <c r="F37" s="25"/>
      <c r="G37" s="26">
        <f>+$E37*F37</f>
        <v>0</v>
      </c>
      <c r="H37" s="27"/>
      <c r="I37" s="28"/>
    </row>
    <row r="38" spans="2:9" s="45" customFormat="1" x14ac:dyDescent="0.2">
      <c r="B38" s="22"/>
      <c r="C38" s="22"/>
      <c r="D38" s="23"/>
      <c r="E38" s="50"/>
      <c r="F38" s="51"/>
      <c r="G38" s="52"/>
      <c r="H38" s="27"/>
      <c r="I38" s="28"/>
    </row>
    <row r="39" spans="2:9" s="45" customFormat="1" ht="51" x14ac:dyDescent="0.2">
      <c r="B39" s="22" t="s">
        <v>38</v>
      </c>
      <c r="C39" s="22" t="s">
        <v>12</v>
      </c>
      <c r="D39" s="23" t="s">
        <v>39</v>
      </c>
      <c r="E39" s="24">
        <v>2.5</v>
      </c>
      <c r="F39" s="25"/>
      <c r="G39" s="26">
        <f>+$E39*F39</f>
        <v>0</v>
      </c>
      <c r="H39" s="27"/>
      <c r="I39" s="28"/>
    </row>
    <row r="40" spans="2:9" s="45" customFormat="1" x14ac:dyDescent="0.2">
      <c r="B40" s="22"/>
      <c r="C40" s="22"/>
      <c r="D40" s="23"/>
      <c r="E40" s="24"/>
      <c r="F40" s="25"/>
      <c r="G40" s="26"/>
      <c r="H40" s="27"/>
      <c r="I40" s="28"/>
    </row>
    <row r="41" spans="2:9" s="45" customFormat="1" ht="63.75" x14ac:dyDescent="0.2">
      <c r="B41" s="22" t="s">
        <v>40</v>
      </c>
      <c r="C41" s="22" t="s">
        <v>12</v>
      </c>
      <c r="D41" s="23" t="s">
        <v>41</v>
      </c>
      <c r="E41" s="24">
        <v>18.96</v>
      </c>
      <c r="F41" s="25"/>
      <c r="G41" s="26">
        <f>+$E41*F41</f>
        <v>0</v>
      </c>
      <c r="H41" s="27"/>
      <c r="I41" s="28"/>
    </row>
    <row r="42" spans="2:9" s="45" customFormat="1" x14ac:dyDescent="0.2">
      <c r="B42" s="22"/>
      <c r="C42" s="22"/>
      <c r="D42" s="23"/>
      <c r="E42" s="24"/>
      <c r="F42" s="25"/>
      <c r="G42" s="26"/>
      <c r="H42" s="27"/>
      <c r="I42" s="28"/>
    </row>
    <row r="43" spans="2:9" s="45" customFormat="1" ht="51" x14ac:dyDescent="0.2">
      <c r="B43" s="22" t="s">
        <v>42</v>
      </c>
      <c r="C43" s="22" t="s">
        <v>15</v>
      </c>
      <c r="D43" s="23" t="s">
        <v>43</v>
      </c>
      <c r="E43" s="24">
        <v>3.1</v>
      </c>
      <c r="F43" s="25"/>
      <c r="G43" s="26">
        <f>+$E43*F43</f>
        <v>0</v>
      </c>
      <c r="H43" s="27"/>
      <c r="I43" s="28"/>
    </row>
    <row r="44" spans="2:9" s="45" customFormat="1" x14ac:dyDescent="0.2">
      <c r="B44" s="22"/>
      <c r="C44" s="22"/>
      <c r="D44" s="23"/>
      <c r="E44" s="24"/>
      <c r="F44" s="25"/>
      <c r="G44" s="26"/>
      <c r="H44" s="27"/>
      <c r="I44" s="28"/>
    </row>
    <row r="45" spans="2:9" s="45" customFormat="1" ht="51" x14ac:dyDescent="0.2">
      <c r="B45" s="22" t="s">
        <v>44</v>
      </c>
      <c r="C45" s="22" t="s">
        <v>15</v>
      </c>
      <c r="D45" s="23" t="s">
        <v>45</v>
      </c>
      <c r="E45" s="24">
        <v>6.44</v>
      </c>
      <c r="F45" s="25"/>
      <c r="G45" s="26">
        <f>+$E45*F45</f>
        <v>0</v>
      </c>
      <c r="H45" s="27"/>
      <c r="I45" s="28"/>
    </row>
    <row r="46" spans="2:9" s="45" customFormat="1" x14ac:dyDescent="0.2">
      <c r="B46" s="22"/>
      <c r="C46" s="22"/>
      <c r="D46" s="23"/>
      <c r="E46" s="24"/>
      <c r="F46" s="25"/>
      <c r="G46" s="26"/>
      <c r="H46" s="27"/>
      <c r="I46" s="28"/>
    </row>
    <row r="47" spans="2:9" s="45" customFormat="1" ht="51" x14ac:dyDescent="0.2">
      <c r="B47" s="22" t="s">
        <v>46</v>
      </c>
      <c r="C47" s="22" t="s">
        <v>15</v>
      </c>
      <c r="D47" s="23" t="s">
        <v>47</v>
      </c>
      <c r="E47" s="24">
        <v>1.5</v>
      </c>
      <c r="F47" s="25"/>
      <c r="G47" s="26">
        <f>+$E47*F47</f>
        <v>0</v>
      </c>
      <c r="H47" s="27"/>
      <c r="I47" s="28"/>
    </row>
    <row r="48" spans="2:9" s="45" customFormat="1" x14ac:dyDescent="0.2">
      <c r="B48" s="22"/>
      <c r="C48" s="22"/>
      <c r="D48" s="23"/>
      <c r="E48" s="24"/>
      <c r="F48" s="25"/>
      <c r="G48" s="26"/>
      <c r="H48" s="27"/>
      <c r="I48" s="28"/>
    </row>
    <row r="49" spans="2:9" s="45" customFormat="1" ht="38.25" x14ac:dyDescent="0.2">
      <c r="B49" s="22" t="s">
        <v>48</v>
      </c>
      <c r="C49" s="22" t="s">
        <v>15</v>
      </c>
      <c r="D49" s="23" t="s">
        <v>49</v>
      </c>
      <c r="E49" s="24">
        <v>107.58</v>
      </c>
      <c r="F49" s="25"/>
      <c r="G49" s="26">
        <f>+$E49*F49</f>
        <v>0</v>
      </c>
      <c r="H49" s="27"/>
      <c r="I49" s="28"/>
    </row>
    <row r="50" spans="2:9" s="45" customFormat="1" x14ac:dyDescent="0.2">
      <c r="B50" s="22"/>
      <c r="C50" s="22"/>
      <c r="D50" s="23"/>
      <c r="E50" s="24"/>
      <c r="F50" s="25"/>
      <c r="G50" s="26"/>
      <c r="H50" s="27"/>
      <c r="I50" s="28"/>
    </row>
    <row r="51" spans="2:9" s="45" customFormat="1" ht="38.25" x14ac:dyDescent="0.2">
      <c r="B51" s="22" t="s">
        <v>50</v>
      </c>
      <c r="C51" s="22" t="s">
        <v>15</v>
      </c>
      <c r="D51" s="23" t="s">
        <v>51</v>
      </c>
      <c r="E51" s="24">
        <v>8.09</v>
      </c>
      <c r="F51" s="25"/>
      <c r="G51" s="26">
        <f>+$E51*F51</f>
        <v>0</v>
      </c>
      <c r="H51" s="27"/>
      <c r="I51" s="28"/>
    </row>
    <row r="52" spans="2:9" s="45" customFormat="1" x14ac:dyDescent="0.2">
      <c r="B52" s="22"/>
      <c r="C52" s="22"/>
      <c r="D52" s="23"/>
      <c r="E52" s="24"/>
      <c r="F52" s="25"/>
      <c r="G52" s="26"/>
      <c r="H52" s="27"/>
      <c r="I52" s="28"/>
    </row>
    <row r="53" spans="2:9" s="45" customFormat="1" ht="51" x14ac:dyDescent="0.2">
      <c r="B53" s="22" t="s">
        <v>52</v>
      </c>
      <c r="C53" s="22" t="s">
        <v>15</v>
      </c>
      <c r="D53" s="23" t="s">
        <v>53</v>
      </c>
      <c r="E53" s="24">
        <v>7.3</v>
      </c>
      <c r="F53" s="25"/>
      <c r="G53" s="26">
        <f>+$E53*F53</f>
        <v>0</v>
      </c>
      <c r="H53" s="27"/>
      <c r="I53" s="28"/>
    </row>
    <row r="54" spans="2:9" s="45" customFormat="1" x14ac:dyDescent="0.2">
      <c r="B54" s="22"/>
      <c r="C54" s="22"/>
      <c r="D54" s="23"/>
      <c r="E54" s="24"/>
      <c r="F54" s="25"/>
      <c r="G54" s="26"/>
      <c r="H54" s="27"/>
      <c r="I54" s="28"/>
    </row>
    <row r="55" spans="2:9" s="45" customFormat="1" ht="38.25" x14ac:dyDescent="0.2">
      <c r="B55" s="22" t="s">
        <v>54</v>
      </c>
      <c r="C55" s="22" t="s">
        <v>15</v>
      </c>
      <c r="D55" s="23" t="s">
        <v>55</v>
      </c>
      <c r="E55" s="24">
        <v>1.1200000000000001</v>
      </c>
      <c r="F55" s="25"/>
      <c r="G55" s="26">
        <f>+$E55*F55</f>
        <v>0</v>
      </c>
      <c r="H55" s="27"/>
      <c r="I55" s="28"/>
    </row>
    <row r="56" spans="2:9" s="45" customFormat="1" x14ac:dyDescent="0.2">
      <c r="B56" s="22"/>
      <c r="C56" s="22"/>
      <c r="D56" s="23"/>
      <c r="E56" s="24"/>
      <c r="F56" s="25"/>
      <c r="G56" s="26"/>
      <c r="H56" s="27"/>
      <c r="I56" s="28"/>
    </row>
    <row r="57" spans="2:9" s="45" customFormat="1" ht="63.75" x14ac:dyDescent="0.2">
      <c r="B57" s="22" t="s">
        <v>56</v>
      </c>
      <c r="C57" s="22" t="s">
        <v>15</v>
      </c>
      <c r="D57" s="23" t="s">
        <v>57</v>
      </c>
      <c r="E57" s="24">
        <v>53.72</v>
      </c>
      <c r="F57" s="25"/>
      <c r="G57" s="26">
        <f>+$E57*F57</f>
        <v>0</v>
      </c>
      <c r="H57" s="27"/>
      <c r="I57" s="28"/>
    </row>
    <row r="58" spans="2:9" s="45" customFormat="1" x14ac:dyDescent="0.2">
      <c r="B58" s="22"/>
      <c r="C58" s="22"/>
      <c r="D58" s="23"/>
      <c r="E58" s="24"/>
      <c r="F58" s="25"/>
      <c r="G58" s="26"/>
      <c r="H58" s="27"/>
      <c r="I58" s="28"/>
    </row>
    <row r="59" spans="2:9" s="45" customFormat="1" ht="51" x14ac:dyDescent="0.2">
      <c r="B59" s="22" t="s">
        <v>58</v>
      </c>
      <c r="C59" s="22" t="s">
        <v>15</v>
      </c>
      <c r="D59" s="23" t="s">
        <v>59</v>
      </c>
      <c r="E59" s="24">
        <v>22.58</v>
      </c>
      <c r="F59" s="25"/>
      <c r="G59" s="26">
        <f>+$E59*F59</f>
        <v>0</v>
      </c>
      <c r="H59" s="27"/>
      <c r="I59" s="28"/>
    </row>
    <row r="60" spans="2:9" s="45" customFormat="1" x14ac:dyDescent="0.2">
      <c r="B60" s="22"/>
      <c r="C60" s="22"/>
      <c r="D60" s="23"/>
      <c r="E60" s="24"/>
      <c r="F60" s="25"/>
      <c r="G60" s="26"/>
      <c r="H60" s="27"/>
      <c r="I60" s="28"/>
    </row>
    <row r="61" spans="2:9" s="45" customFormat="1" ht="38.25" x14ac:dyDescent="0.2">
      <c r="B61" s="22" t="s">
        <v>60</v>
      </c>
      <c r="C61" s="22" t="s">
        <v>15</v>
      </c>
      <c r="D61" s="23" t="s">
        <v>61</v>
      </c>
      <c r="E61" s="24">
        <v>3.76</v>
      </c>
      <c r="F61" s="25"/>
      <c r="G61" s="26">
        <f>+$E61*F61</f>
        <v>0</v>
      </c>
      <c r="H61" s="27"/>
      <c r="I61" s="28"/>
    </row>
    <row r="62" spans="2:9" s="45" customFormat="1" x14ac:dyDescent="0.2">
      <c r="B62" s="22"/>
      <c r="C62" s="22"/>
      <c r="D62" s="23"/>
      <c r="E62" s="24"/>
      <c r="F62" s="25"/>
      <c r="G62" s="26"/>
      <c r="H62" s="27"/>
      <c r="I62" s="28"/>
    </row>
    <row r="63" spans="2:9" s="45" customFormat="1" ht="51" x14ac:dyDescent="0.2">
      <c r="B63" s="22" t="s">
        <v>62</v>
      </c>
      <c r="C63" s="22" t="s">
        <v>15</v>
      </c>
      <c r="D63" s="23" t="s">
        <v>63</v>
      </c>
      <c r="E63" s="24">
        <v>32.880000000000003</v>
      </c>
      <c r="F63" s="25"/>
      <c r="G63" s="26">
        <f>+$E63*F63</f>
        <v>0</v>
      </c>
      <c r="H63" s="27"/>
      <c r="I63" s="28"/>
    </row>
    <row r="64" spans="2:9" s="45" customFormat="1" x14ac:dyDescent="0.2">
      <c r="B64" s="22"/>
      <c r="C64" s="22"/>
      <c r="D64" s="23"/>
      <c r="E64" s="24"/>
      <c r="F64" s="25"/>
      <c r="G64" s="26"/>
      <c r="H64" s="27"/>
      <c r="I64" s="28"/>
    </row>
    <row r="65" spans="2:9" s="45" customFormat="1" ht="51" x14ac:dyDescent="0.2">
      <c r="B65" s="22" t="s">
        <v>64</v>
      </c>
      <c r="C65" s="22" t="s">
        <v>15</v>
      </c>
      <c r="D65" s="23" t="s">
        <v>65</v>
      </c>
      <c r="E65" s="24">
        <v>7.3</v>
      </c>
      <c r="F65" s="25"/>
      <c r="G65" s="26">
        <f>+$E65*F65</f>
        <v>0</v>
      </c>
      <c r="H65" s="27"/>
      <c r="I65" s="28"/>
    </row>
    <row r="66" spans="2:9" s="45" customFormat="1" x14ac:dyDescent="0.2">
      <c r="B66" s="22"/>
      <c r="C66" s="22"/>
      <c r="D66" s="23"/>
      <c r="E66" s="24"/>
      <c r="F66" s="25"/>
      <c r="G66" s="26"/>
      <c r="H66" s="27"/>
      <c r="I66" s="28"/>
    </row>
    <row r="67" spans="2:9" s="45" customFormat="1" ht="25.5" x14ac:dyDescent="0.2">
      <c r="B67" s="22" t="s">
        <v>66</v>
      </c>
      <c r="C67" s="22" t="s">
        <v>15</v>
      </c>
      <c r="D67" s="23" t="s">
        <v>67</v>
      </c>
      <c r="E67" s="24">
        <v>8.09</v>
      </c>
      <c r="F67" s="25"/>
      <c r="G67" s="26">
        <f>+$E67*F67</f>
        <v>0</v>
      </c>
      <c r="H67" s="27"/>
      <c r="I67" s="28"/>
    </row>
    <row r="68" spans="2:9" s="45" customFormat="1" x14ac:dyDescent="0.2">
      <c r="B68" s="22"/>
      <c r="C68" s="22"/>
      <c r="D68" s="23"/>
      <c r="E68" s="24"/>
      <c r="F68" s="25"/>
      <c r="G68" s="26"/>
      <c r="H68" s="27"/>
      <c r="I68" s="28"/>
    </row>
    <row r="69" spans="2:9" s="45" customFormat="1" ht="38.25" x14ac:dyDescent="0.2">
      <c r="B69" s="22" t="s">
        <v>68</v>
      </c>
      <c r="C69" s="22" t="s">
        <v>34</v>
      </c>
      <c r="D69" s="23" t="s">
        <v>69</v>
      </c>
      <c r="E69" s="24">
        <v>4</v>
      </c>
      <c r="F69" s="25"/>
      <c r="G69" s="26">
        <f>+$E69*F69</f>
        <v>0</v>
      </c>
      <c r="H69" s="27"/>
      <c r="I69" s="28"/>
    </row>
    <row r="70" spans="2:9" s="45" customFormat="1" x14ac:dyDescent="0.2">
      <c r="B70" s="22"/>
      <c r="C70" s="22"/>
      <c r="D70" s="23"/>
      <c r="E70" s="24"/>
      <c r="F70" s="25"/>
      <c r="G70" s="26"/>
      <c r="H70" s="27"/>
      <c r="I70" s="28"/>
    </row>
    <row r="71" spans="2:9" s="45" customFormat="1" ht="38.25" x14ac:dyDescent="0.2">
      <c r="B71" s="22" t="s">
        <v>70</v>
      </c>
      <c r="C71" s="22" t="s">
        <v>34</v>
      </c>
      <c r="D71" s="23" t="s">
        <v>71</v>
      </c>
      <c r="E71" s="24">
        <v>1</v>
      </c>
      <c r="F71" s="25"/>
      <c r="G71" s="26">
        <f>+$E71*F71</f>
        <v>0</v>
      </c>
      <c r="H71" s="27"/>
      <c r="I71" s="28"/>
    </row>
    <row r="72" spans="2:9" s="45" customFormat="1" x14ac:dyDescent="0.2">
      <c r="B72" s="22"/>
      <c r="C72" s="22"/>
      <c r="D72" s="23"/>
      <c r="E72" s="24"/>
      <c r="F72" s="25"/>
      <c r="G72" s="26"/>
      <c r="H72" s="27"/>
      <c r="I72" s="28"/>
    </row>
    <row r="73" spans="2:9" s="45" customFormat="1" ht="38.25" x14ac:dyDescent="0.2">
      <c r="B73" s="22" t="s">
        <v>72</v>
      </c>
      <c r="C73" s="22" t="s">
        <v>34</v>
      </c>
      <c r="D73" s="23" t="s">
        <v>73</v>
      </c>
      <c r="E73" s="24">
        <v>6</v>
      </c>
      <c r="F73" s="25"/>
      <c r="G73" s="26">
        <f>+$E73*F73</f>
        <v>0</v>
      </c>
      <c r="H73" s="27"/>
      <c r="I73" s="28"/>
    </row>
    <row r="74" spans="2:9" s="45" customFormat="1" x14ac:dyDescent="0.2">
      <c r="B74" s="22"/>
      <c r="C74" s="22"/>
      <c r="D74" s="23"/>
      <c r="E74" s="24"/>
      <c r="F74" s="25"/>
      <c r="G74" s="26"/>
      <c r="H74" s="27"/>
      <c r="I74" s="28"/>
    </row>
    <row r="75" spans="2:9" s="45" customFormat="1" ht="38.25" x14ac:dyDescent="0.2">
      <c r="B75" s="22" t="s">
        <v>74</v>
      </c>
      <c r="C75" s="22" t="s">
        <v>34</v>
      </c>
      <c r="D75" s="23" t="s">
        <v>75</v>
      </c>
      <c r="E75" s="24">
        <v>2</v>
      </c>
      <c r="F75" s="25"/>
      <c r="G75" s="26">
        <f>+$E75*F75</f>
        <v>0</v>
      </c>
      <c r="H75" s="27"/>
      <c r="I75" s="28"/>
    </row>
    <row r="76" spans="2:9" s="45" customFormat="1" x14ac:dyDescent="0.2">
      <c r="B76" s="22"/>
      <c r="C76" s="22"/>
      <c r="D76" s="23"/>
      <c r="E76" s="24"/>
      <c r="F76" s="25"/>
      <c r="G76" s="26"/>
      <c r="H76" s="27"/>
      <c r="I76" s="28"/>
    </row>
    <row r="77" spans="2:9" s="45" customFormat="1" ht="38.25" x14ac:dyDescent="0.2">
      <c r="B77" s="22" t="s">
        <v>76</v>
      </c>
      <c r="C77" s="22" t="s">
        <v>34</v>
      </c>
      <c r="D77" s="23" t="s">
        <v>77</v>
      </c>
      <c r="E77" s="24">
        <v>2</v>
      </c>
      <c r="F77" s="25"/>
      <c r="G77" s="26">
        <f>+$E77*F77</f>
        <v>0</v>
      </c>
      <c r="H77" s="27"/>
      <c r="I77" s="28"/>
    </row>
    <row r="78" spans="2:9" s="45" customFormat="1" x14ac:dyDescent="0.2">
      <c r="B78" s="22"/>
      <c r="C78" s="22"/>
      <c r="D78" s="23"/>
      <c r="E78" s="24"/>
      <c r="F78" s="25"/>
      <c r="G78" s="26"/>
      <c r="H78" s="27"/>
      <c r="I78" s="28"/>
    </row>
    <row r="79" spans="2:9" s="45" customFormat="1" ht="38.25" x14ac:dyDescent="0.2">
      <c r="B79" s="22" t="s">
        <v>78</v>
      </c>
      <c r="C79" s="22" t="s">
        <v>15</v>
      </c>
      <c r="D79" s="101" t="s">
        <v>79</v>
      </c>
      <c r="E79" s="24">
        <v>15</v>
      </c>
      <c r="F79" s="25">
        <v>0</v>
      </c>
      <c r="G79" s="26">
        <f>+$E79*F79</f>
        <v>0</v>
      </c>
      <c r="H79" s="27"/>
      <c r="I79" s="28"/>
    </row>
    <row r="80" spans="2:9" s="45" customFormat="1" x14ac:dyDescent="0.2">
      <c r="B80" s="22"/>
      <c r="C80" s="22"/>
      <c r="D80" s="23"/>
      <c r="E80" s="24"/>
      <c r="F80" s="25"/>
      <c r="G80" s="26"/>
      <c r="H80" s="27"/>
      <c r="I80" s="28"/>
    </row>
    <row r="81" spans="2:9" s="45" customFormat="1" x14ac:dyDescent="0.2">
      <c r="B81" s="22" t="s">
        <v>80</v>
      </c>
      <c r="C81" s="22" t="s">
        <v>34</v>
      </c>
      <c r="D81" s="23" t="s">
        <v>81</v>
      </c>
      <c r="E81" s="24">
        <v>110</v>
      </c>
      <c r="F81" s="25"/>
      <c r="G81" s="26">
        <f>+$E81*F81</f>
        <v>0</v>
      </c>
      <c r="H81" s="27"/>
      <c r="I81" s="28"/>
    </row>
    <row r="82" spans="2:9" s="45" customFormat="1" x14ac:dyDescent="0.2">
      <c r="B82" s="22"/>
      <c r="C82" s="22"/>
      <c r="D82" s="23"/>
      <c r="E82" s="24"/>
      <c r="F82" s="25"/>
      <c r="G82" s="26"/>
      <c r="H82" s="27"/>
      <c r="I82" s="28"/>
    </row>
    <row r="83" spans="2:9" s="45" customFormat="1" ht="63.75" x14ac:dyDescent="0.2">
      <c r="B83" s="22" t="s">
        <v>82</v>
      </c>
      <c r="C83" s="22" t="s">
        <v>34</v>
      </c>
      <c r="D83" s="23" t="s">
        <v>83</v>
      </c>
      <c r="E83" s="24">
        <v>8</v>
      </c>
      <c r="F83" s="25"/>
      <c r="G83" s="26">
        <f>+$E83*F83</f>
        <v>0</v>
      </c>
      <c r="H83" s="27"/>
      <c r="I83" s="28"/>
    </row>
    <row r="84" spans="2:9" s="45" customFormat="1" x14ac:dyDescent="0.2">
      <c r="B84" s="22"/>
      <c r="C84" s="22"/>
      <c r="D84" s="23"/>
      <c r="E84" s="24"/>
      <c r="F84" s="25"/>
      <c r="G84" s="26"/>
      <c r="H84" s="27"/>
      <c r="I84" s="28"/>
    </row>
    <row r="85" spans="2:9" s="45" customFormat="1" ht="38.25" x14ac:dyDescent="0.2">
      <c r="B85" s="22" t="s">
        <v>84</v>
      </c>
      <c r="C85" s="22" t="s">
        <v>85</v>
      </c>
      <c r="D85" s="23" t="s">
        <v>86</v>
      </c>
      <c r="E85" s="24">
        <v>1</v>
      </c>
      <c r="F85" s="25"/>
      <c r="G85" s="26">
        <f>+$E85*F85</f>
        <v>0</v>
      </c>
      <c r="H85" s="27"/>
      <c r="I85" s="28"/>
    </row>
    <row r="86" spans="2:9" s="45" customFormat="1" x14ac:dyDescent="0.2">
      <c r="B86" s="22"/>
      <c r="C86" s="22"/>
      <c r="D86" s="23"/>
      <c r="E86" s="24"/>
      <c r="F86" s="25"/>
      <c r="G86" s="26"/>
      <c r="H86" s="27"/>
      <c r="I86" s="28"/>
    </row>
    <row r="87" spans="2:9" s="45" customFormat="1" ht="102" x14ac:dyDescent="0.2">
      <c r="B87" s="22" t="s">
        <v>87</v>
      </c>
      <c r="C87" s="22" t="s">
        <v>85</v>
      </c>
      <c r="D87" s="101" t="s">
        <v>342</v>
      </c>
      <c r="E87" s="24">
        <v>1</v>
      </c>
      <c r="F87" s="25">
        <v>0</v>
      </c>
      <c r="G87" s="26">
        <f>+$E87*F87</f>
        <v>0</v>
      </c>
      <c r="H87" s="27"/>
      <c r="I87" s="28"/>
    </row>
    <row r="88" spans="2:9" s="45" customFormat="1" x14ac:dyDescent="0.2">
      <c r="B88" s="22"/>
      <c r="C88" s="22"/>
      <c r="D88" s="23"/>
      <c r="E88" s="24"/>
      <c r="F88" s="25"/>
      <c r="G88" s="26"/>
      <c r="H88" s="27"/>
      <c r="I88" s="28"/>
    </row>
    <row r="89" spans="2:9" s="45" customFormat="1" ht="51" x14ac:dyDescent="0.2">
      <c r="B89" s="22" t="s">
        <v>88</v>
      </c>
      <c r="C89" s="22" t="s">
        <v>34</v>
      </c>
      <c r="D89" s="23" t="s">
        <v>89</v>
      </c>
      <c r="E89" s="24">
        <v>2</v>
      </c>
      <c r="F89" s="25"/>
      <c r="G89" s="26">
        <f>+$E89*F89</f>
        <v>0</v>
      </c>
      <c r="H89" s="27"/>
      <c r="I89" s="28"/>
    </row>
    <row r="90" spans="2:9" s="45" customFormat="1" x14ac:dyDescent="0.2">
      <c r="B90" s="22"/>
      <c r="C90" s="22"/>
      <c r="D90" s="23"/>
      <c r="E90" s="24"/>
      <c r="F90" s="25"/>
      <c r="G90" s="26"/>
      <c r="H90" s="27"/>
      <c r="I90" s="28"/>
    </row>
    <row r="91" spans="2:9" s="45" customFormat="1" ht="51" x14ac:dyDescent="0.2">
      <c r="B91" s="22" t="s">
        <v>90</v>
      </c>
      <c r="C91" s="22" t="s">
        <v>85</v>
      </c>
      <c r="D91" s="101" t="s">
        <v>344</v>
      </c>
      <c r="E91" s="24">
        <v>1</v>
      </c>
      <c r="F91" s="25"/>
      <c r="G91" s="26">
        <f>+$E91*F91</f>
        <v>0</v>
      </c>
      <c r="H91" s="27"/>
      <c r="I91" s="28"/>
    </row>
    <row r="92" spans="2:9" s="45" customFormat="1" x14ac:dyDescent="0.2">
      <c r="B92" s="22"/>
      <c r="C92" s="22"/>
      <c r="D92" s="23"/>
      <c r="E92" s="24"/>
      <c r="F92" s="25"/>
      <c r="G92" s="26"/>
      <c r="H92" s="27"/>
      <c r="I92" s="28"/>
    </row>
    <row r="93" spans="2:9" s="45" customFormat="1" ht="38.25" x14ac:dyDescent="0.2">
      <c r="B93" s="22" t="s">
        <v>91</v>
      </c>
      <c r="C93" s="22" t="s">
        <v>85</v>
      </c>
      <c r="D93" s="23" t="s">
        <v>92</v>
      </c>
      <c r="E93" s="24">
        <v>1</v>
      </c>
      <c r="F93" s="25"/>
      <c r="G93" s="26">
        <f>+$E93*F93</f>
        <v>0</v>
      </c>
      <c r="H93" s="27"/>
      <c r="I93" s="28"/>
    </row>
    <row r="94" spans="2:9" s="45" customFormat="1" x14ac:dyDescent="0.2">
      <c r="B94" s="22"/>
      <c r="C94" s="22"/>
      <c r="D94" s="23"/>
      <c r="E94" s="24"/>
      <c r="F94" s="25"/>
      <c r="G94" s="26"/>
      <c r="H94" s="27"/>
      <c r="I94" s="28"/>
    </row>
    <row r="95" spans="2:9" s="45" customFormat="1" ht="127.5" x14ac:dyDescent="0.2">
      <c r="B95" s="22" t="s">
        <v>93</v>
      </c>
      <c r="C95" s="22" t="s">
        <v>15</v>
      </c>
      <c r="D95" s="23" t="s">
        <v>94</v>
      </c>
      <c r="E95" s="24">
        <v>3.71</v>
      </c>
      <c r="F95" s="25"/>
      <c r="G95" s="26">
        <f>+$E95*F95</f>
        <v>0</v>
      </c>
      <c r="H95" s="27"/>
      <c r="I95" s="28"/>
    </row>
    <row r="96" spans="2:9" s="45" customFormat="1" x14ac:dyDescent="0.2">
      <c r="B96" s="22"/>
      <c r="C96" s="22"/>
      <c r="D96" s="23"/>
      <c r="E96" s="24"/>
      <c r="F96" s="25"/>
      <c r="G96" s="26"/>
      <c r="H96" s="27"/>
      <c r="I96" s="28"/>
    </row>
    <row r="97" spans="1:9" x14ac:dyDescent="0.2">
      <c r="B97" s="34"/>
      <c r="C97" s="34"/>
      <c r="D97" s="35" t="s">
        <v>95</v>
      </c>
      <c r="E97" s="36"/>
      <c r="F97" s="37"/>
      <c r="G97" s="38">
        <f>SUM(G21:G96)</f>
        <v>0</v>
      </c>
      <c r="H97" s="39"/>
      <c r="I97" s="40"/>
    </row>
    <row r="98" spans="1:9" s="45" customFormat="1" x14ac:dyDescent="0.2">
      <c r="B98" s="22"/>
      <c r="C98" s="22"/>
      <c r="D98" s="23"/>
      <c r="E98" s="24"/>
      <c r="F98" s="25"/>
      <c r="G98" s="26"/>
      <c r="H98" s="27"/>
      <c r="I98" s="28"/>
    </row>
    <row r="99" spans="1:9" s="45" customFormat="1" x14ac:dyDescent="0.2">
      <c r="B99" s="2"/>
      <c r="C99" s="2"/>
      <c r="D99" s="2"/>
      <c r="E99" s="24"/>
      <c r="F99" s="25"/>
      <c r="G99" s="26"/>
      <c r="H99" s="27"/>
      <c r="I99" s="28"/>
    </row>
    <row r="100" spans="1:9" s="45" customFormat="1" x14ac:dyDescent="0.2">
      <c r="A100" s="5"/>
      <c r="B100" s="34"/>
      <c r="C100" s="34"/>
      <c r="D100" s="21" t="s">
        <v>96</v>
      </c>
      <c r="E100" s="36"/>
      <c r="F100" s="25"/>
      <c r="G100" s="26"/>
      <c r="H100" s="27"/>
      <c r="I100" s="28"/>
    </row>
    <row r="101" spans="1:9" s="45" customFormat="1" x14ac:dyDescent="0.2">
      <c r="B101" s="22"/>
      <c r="C101" s="22"/>
      <c r="D101" s="23"/>
      <c r="E101" s="24"/>
      <c r="F101" s="25"/>
      <c r="G101" s="26"/>
      <c r="H101" s="27"/>
      <c r="I101" s="28"/>
    </row>
    <row r="102" spans="1:9" s="45" customFormat="1" ht="38.25" x14ac:dyDescent="0.2">
      <c r="B102" s="22" t="s">
        <v>97</v>
      </c>
      <c r="C102" s="22" t="s">
        <v>98</v>
      </c>
      <c r="D102" s="23" t="s">
        <v>99</v>
      </c>
      <c r="E102" s="24">
        <v>12</v>
      </c>
      <c r="F102" s="25"/>
      <c r="G102" s="26">
        <f>+$E102*F102</f>
        <v>0</v>
      </c>
      <c r="H102" s="27"/>
      <c r="I102" s="28"/>
    </row>
    <row r="103" spans="1:9" s="45" customFormat="1" x14ac:dyDescent="0.2">
      <c r="B103" s="22"/>
      <c r="C103" s="22"/>
      <c r="D103" s="23"/>
      <c r="E103" s="24"/>
      <c r="F103" s="25"/>
      <c r="G103" s="26"/>
      <c r="H103" s="27"/>
      <c r="I103" s="28"/>
    </row>
    <row r="104" spans="1:9" s="45" customFormat="1" ht="25.5" x14ac:dyDescent="0.2">
      <c r="B104" s="22" t="s">
        <v>100</v>
      </c>
      <c r="C104" s="22" t="s">
        <v>98</v>
      </c>
      <c r="D104" s="23" t="s">
        <v>101</v>
      </c>
      <c r="E104" s="24">
        <v>1.54</v>
      </c>
      <c r="F104" s="25"/>
      <c r="G104" s="26">
        <f>+$E104*F104</f>
        <v>0</v>
      </c>
      <c r="H104" s="27"/>
      <c r="I104" s="28"/>
    </row>
    <row r="105" spans="1:9" s="45" customFormat="1" x14ac:dyDescent="0.2">
      <c r="B105" s="22"/>
      <c r="C105" s="22"/>
      <c r="D105" s="23"/>
      <c r="E105" s="24"/>
      <c r="F105" s="25"/>
      <c r="G105" s="26"/>
      <c r="H105" s="27"/>
      <c r="I105" s="28"/>
    </row>
    <row r="106" spans="1:9" s="45" customFormat="1" ht="25.5" x14ac:dyDescent="0.2">
      <c r="B106" s="22" t="s">
        <v>102</v>
      </c>
      <c r="C106" s="22" t="s">
        <v>98</v>
      </c>
      <c r="D106" s="23" t="s">
        <v>103</v>
      </c>
      <c r="E106" s="24">
        <v>6</v>
      </c>
      <c r="F106" s="25"/>
      <c r="G106" s="26">
        <f>+$E106*F106</f>
        <v>0</v>
      </c>
      <c r="H106" s="27"/>
      <c r="I106" s="28"/>
    </row>
    <row r="107" spans="1:9" s="45" customFormat="1" x14ac:dyDescent="0.2">
      <c r="B107" s="22"/>
      <c r="C107" s="22"/>
      <c r="D107" s="23"/>
      <c r="E107" s="24"/>
      <c r="F107" s="25"/>
      <c r="G107" s="26"/>
      <c r="H107" s="27"/>
      <c r="I107" s="28"/>
    </row>
    <row r="108" spans="1:9" x14ac:dyDescent="0.2">
      <c r="B108" s="34"/>
      <c r="C108" s="34"/>
      <c r="D108" s="35" t="s">
        <v>104</v>
      </c>
      <c r="E108" s="36"/>
      <c r="F108" s="37"/>
      <c r="G108" s="38">
        <f>SUM(G102:G107)</f>
        <v>0</v>
      </c>
      <c r="H108" s="39"/>
      <c r="I108" s="40"/>
    </row>
    <row r="109" spans="1:9" s="45" customFormat="1" x14ac:dyDescent="0.2">
      <c r="B109" s="22"/>
      <c r="C109" s="22"/>
      <c r="D109" s="53"/>
      <c r="E109" s="24"/>
      <c r="F109" s="25"/>
      <c r="G109" s="26"/>
      <c r="H109" s="27"/>
      <c r="I109" s="28"/>
    </row>
    <row r="110" spans="1:9" s="45" customFormat="1" x14ac:dyDescent="0.2">
      <c r="B110" s="2"/>
      <c r="C110" s="2"/>
      <c r="D110" s="2"/>
      <c r="E110" s="24"/>
      <c r="F110" s="25"/>
      <c r="G110" s="26"/>
      <c r="H110" s="27"/>
      <c r="I110" s="28"/>
    </row>
    <row r="111" spans="1:9" s="45" customFormat="1" x14ac:dyDescent="0.2">
      <c r="B111" s="20"/>
      <c r="C111" s="34"/>
      <c r="D111" s="21" t="s">
        <v>105</v>
      </c>
      <c r="E111" s="36"/>
      <c r="F111" s="25"/>
      <c r="G111" s="26"/>
      <c r="H111" s="27"/>
      <c r="I111" s="28"/>
    </row>
    <row r="112" spans="1:9" s="45" customFormat="1" x14ac:dyDescent="0.2">
      <c r="B112" s="22"/>
      <c r="C112" s="22"/>
      <c r="D112" s="53"/>
      <c r="E112" s="24"/>
      <c r="F112" s="25"/>
      <c r="G112" s="26"/>
      <c r="H112" s="27"/>
      <c r="I112" s="28"/>
    </row>
    <row r="113" spans="2:9" s="45" customFormat="1" ht="25.5" x14ac:dyDescent="0.2">
      <c r="B113" s="22" t="s">
        <v>106</v>
      </c>
      <c r="C113" s="22" t="s">
        <v>98</v>
      </c>
      <c r="D113" s="23" t="s">
        <v>107</v>
      </c>
      <c r="E113" s="24">
        <v>1.1299999999999999</v>
      </c>
      <c r="F113" s="25"/>
      <c r="G113" s="26">
        <f>+$E113*F113</f>
        <v>0</v>
      </c>
      <c r="H113" s="27"/>
      <c r="I113" s="28"/>
    </row>
    <row r="114" spans="2:9" s="45" customFormat="1" x14ac:dyDescent="0.2">
      <c r="B114" s="22"/>
      <c r="C114" s="22"/>
      <c r="D114" s="23"/>
      <c r="E114" s="24"/>
      <c r="F114" s="25"/>
      <c r="G114" s="26"/>
      <c r="H114" s="27"/>
      <c r="I114" s="28"/>
    </row>
    <row r="115" spans="2:9" s="45" customFormat="1" ht="25.5" x14ac:dyDescent="0.2">
      <c r="B115" s="22" t="s">
        <v>108</v>
      </c>
      <c r="C115" s="22" t="s">
        <v>109</v>
      </c>
      <c r="D115" s="23" t="s">
        <v>110</v>
      </c>
      <c r="E115" s="24">
        <v>98.9</v>
      </c>
      <c r="F115" s="25"/>
      <c r="G115" s="26">
        <f>+$E115*F115</f>
        <v>0</v>
      </c>
      <c r="H115" s="27"/>
      <c r="I115" s="28"/>
    </row>
    <row r="116" spans="2:9" s="45" customFormat="1" x14ac:dyDescent="0.2">
      <c r="B116" s="22"/>
      <c r="C116" s="22"/>
      <c r="D116" s="23"/>
      <c r="E116" s="24"/>
      <c r="F116" s="25"/>
      <c r="G116" s="26"/>
      <c r="H116" s="27"/>
      <c r="I116" s="28"/>
    </row>
    <row r="117" spans="2:9" s="45" customFormat="1" x14ac:dyDescent="0.2">
      <c r="B117" s="20"/>
      <c r="C117" s="34"/>
      <c r="D117" s="35" t="s">
        <v>111</v>
      </c>
      <c r="E117" s="36"/>
      <c r="F117" s="37"/>
      <c r="G117" s="38">
        <f>SUM(G113:G116)</f>
        <v>0</v>
      </c>
      <c r="H117" s="54"/>
      <c r="I117" s="55"/>
    </row>
    <row r="118" spans="2:9" s="45" customFormat="1" x14ac:dyDescent="0.2">
      <c r="B118" s="22"/>
      <c r="C118" s="22"/>
      <c r="D118" s="23"/>
      <c r="E118" s="24"/>
      <c r="F118" s="25"/>
      <c r="G118" s="26"/>
      <c r="H118" s="27"/>
      <c r="I118" s="28"/>
    </row>
    <row r="119" spans="2:9" s="45" customFormat="1" x14ac:dyDescent="0.2">
      <c r="B119" s="2"/>
      <c r="C119" s="2"/>
      <c r="D119" s="2"/>
      <c r="E119" s="24"/>
      <c r="F119" s="25"/>
      <c r="G119" s="26"/>
      <c r="H119" s="27"/>
      <c r="I119" s="28"/>
    </row>
    <row r="120" spans="2:9" s="45" customFormat="1" x14ac:dyDescent="0.2">
      <c r="B120" s="56"/>
      <c r="C120" s="56"/>
      <c r="D120" s="57" t="s">
        <v>112</v>
      </c>
      <c r="E120" s="36"/>
      <c r="F120" s="25"/>
      <c r="G120" s="26"/>
      <c r="H120" s="27"/>
      <c r="I120" s="28"/>
    </row>
    <row r="121" spans="2:9" s="45" customFormat="1" x14ac:dyDescent="0.2">
      <c r="B121" s="22"/>
      <c r="C121" s="22"/>
      <c r="D121" s="23"/>
      <c r="E121" s="24"/>
      <c r="F121" s="25"/>
      <c r="G121" s="26"/>
      <c r="H121" s="27"/>
      <c r="I121" s="28"/>
    </row>
    <row r="122" spans="2:9" s="45" customFormat="1" ht="178.5" x14ac:dyDescent="0.2">
      <c r="B122" s="22" t="s">
        <v>113</v>
      </c>
      <c r="C122" s="22" t="s">
        <v>114</v>
      </c>
      <c r="D122" s="101" t="s">
        <v>345</v>
      </c>
      <c r="E122" s="24">
        <v>8</v>
      </c>
      <c r="F122" s="25"/>
      <c r="G122" s="26">
        <f>+$E122*F122</f>
        <v>0</v>
      </c>
      <c r="H122" s="27"/>
      <c r="I122" s="28"/>
    </row>
    <row r="123" spans="2:9" s="45" customFormat="1" x14ac:dyDescent="0.2">
      <c r="B123" s="22"/>
      <c r="C123" s="22"/>
      <c r="D123" s="23"/>
      <c r="E123" s="24"/>
      <c r="F123" s="25"/>
      <c r="G123" s="26"/>
      <c r="H123" s="27"/>
      <c r="I123" s="28"/>
    </row>
    <row r="124" spans="2:9" s="45" customFormat="1" x14ac:dyDescent="0.2">
      <c r="B124" s="56"/>
      <c r="C124" s="56"/>
      <c r="D124" s="35" t="s">
        <v>115</v>
      </c>
      <c r="E124" s="36"/>
      <c r="F124" s="37"/>
      <c r="G124" s="38">
        <f>SUM(G122:G123)</f>
        <v>0</v>
      </c>
      <c r="H124" s="54"/>
      <c r="I124" s="55"/>
    </row>
    <row r="125" spans="2:9" s="45" customFormat="1" x14ac:dyDescent="0.2">
      <c r="B125" s="22"/>
      <c r="C125" s="22"/>
      <c r="D125" s="23"/>
      <c r="E125" s="24"/>
      <c r="F125" s="25"/>
      <c r="G125" s="26"/>
      <c r="H125" s="27"/>
      <c r="I125" s="28"/>
    </row>
    <row r="126" spans="2:9" s="45" customFormat="1" x14ac:dyDescent="0.2">
      <c r="B126" s="22"/>
      <c r="C126" s="22"/>
      <c r="D126" s="23"/>
      <c r="E126" s="24"/>
      <c r="F126" s="25"/>
      <c r="G126" s="26"/>
      <c r="H126" s="27"/>
      <c r="I126" s="28"/>
    </row>
    <row r="127" spans="2:9" s="45" customFormat="1" x14ac:dyDescent="0.2">
      <c r="B127" s="56"/>
      <c r="C127" s="56"/>
      <c r="D127" s="57" t="s">
        <v>116</v>
      </c>
      <c r="E127" s="36"/>
      <c r="F127" s="51"/>
      <c r="G127" s="52"/>
      <c r="H127" s="38"/>
      <c r="I127" s="55"/>
    </row>
    <row r="128" spans="2:9" s="45" customFormat="1" x14ac:dyDescent="0.2">
      <c r="B128" s="22"/>
      <c r="C128" s="22"/>
      <c r="D128" s="23"/>
      <c r="E128" s="24"/>
      <c r="F128" s="25"/>
      <c r="G128" s="26"/>
      <c r="H128" s="27"/>
      <c r="I128" s="28"/>
    </row>
    <row r="129" spans="2:9" s="45" customFormat="1" ht="63.75" x14ac:dyDescent="0.2">
      <c r="B129" s="22" t="s">
        <v>117</v>
      </c>
      <c r="C129" s="22" t="s">
        <v>15</v>
      </c>
      <c r="D129" s="23" t="s">
        <v>118</v>
      </c>
      <c r="E129" s="24">
        <v>6.39</v>
      </c>
      <c r="F129" s="25"/>
      <c r="G129" s="26">
        <f>+$E129*F129</f>
        <v>0</v>
      </c>
      <c r="H129" s="27"/>
      <c r="I129" s="28"/>
    </row>
    <row r="130" spans="2:9" s="45" customFormat="1" x14ac:dyDescent="0.2">
      <c r="B130" s="22"/>
      <c r="C130" s="22"/>
      <c r="D130" s="23"/>
      <c r="E130" s="24"/>
      <c r="F130" s="25"/>
      <c r="G130" s="26"/>
      <c r="H130" s="27"/>
      <c r="I130" s="28"/>
    </row>
    <row r="131" spans="2:9" s="45" customFormat="1" ht="25.5" x14ac:dyDescent="0.2">
      <c r="B131" s="22" t="s">
        <v>119</v>
      </c>
      <c r="C131" s="22" t="s">
        <v>114</v>
      </c>
      <c r="D131" s="23" t="s">
        <v>120</v>
      </c>
      <c r="E131" s="24">
        <v>4</v>
      </c>
      <c r="F131" s="25"/>
      <c r="G131" s="26">
        <f>+$E131*F131</f>
        <v>0</v>
      </c>
      <c r="H131" s="27"/>
      <c r="I131" s="28"/>
    </row>
    <row r="132" spans="2:9" s="45" customFormat="1" x14ac:dyDescent="0.2">
      <c r="B132" s="22"/>
      <c r="C132" s="22"/>
      <c r="D132" s="23"/>
      <c r="E132" s="24"/>
      <c r="F132" s="25"/>
      <c r="G132" s="26"/>
      <c r="H132" s="27"/>
      <c r="I132" s="28"/>
    </row>
    <row r="133" spans="2:9" s="45" customFormat="1" ht="51" x14ac:dyDescent="0.2">
      <c r="B133" s="22" t="s">
        <v>121</v>
      </c>
      <c r="C133" s="22" t="s">
        <v>15</v>
      </c>
      <c r="D133" s="23" t="s">
        <v>122</v>
      </c>
      <c r="E133" s="24">
        <v>4.57</v>
      </c>
      <c r="F133" s="25"/>
      <c r="G133" s="26">
        <f>+$E133*F133</f>
        <v>0</v>
      </c>
      <c r="H133" s="27"/>
      <c r="I133" s="28"/>
    </row>
    <row r="134" spans="2:9" s="45" customFormat="1" x14ac:dyDescent="0.2">
      <c r="B134" s="22"/>
      <c r="C134" s="22"/>
      <c r="D134" s="23"/>
      <c r="E134" s="24"/>
      <c r="F134" s="25"/>
      <c r="G134" s="26"/>
      <c r="H134" s="27"/>
      <c r="I134" s="28"/>
    </row>
    <row r="135" spans="2:9" s="45" customFormat="1" ht="51" x14ac:dyDescent="0.2">
      <c r="B135" s="22" t="s">
        <v>123</v>
      </c>
      <c r="C135" s="22" t="s">
        <v>15</v>
      </c>
      <c r="D135" s="23" t="s">
        <v>124</v>
      </c>
      <c r="E135" s="24">
        <v>3.4</v>
      </c>
      <c r="F135" s="25"/>
      <c r="G135" s="26">
        <f>+$E135*F135</f>
        <v>0</v>
      </c>
      <c r="H135" s="27"/>
      <c r="I135" s="28"/>
    </row>
    <row r="136" spans="2:9" s="45" customFormat="1" x14ac:dyDescent="0.2">
      <c r="B136" s="22"/>
      <c r="C136" s="22"/>
      <c r="D136" s="23"/>
      <c r="E136" s="24"/>
      <c r="F136" s="25"/>
      <c r="G136" s="26"/>
      <c r="H136" s="27"/>
      <c r="I136" s="28"/>
    </row>
    <row r="137" spans="2:9" s="45" customFormat="1" ht="25.5" x14ac:dyDescent="0.2">
      <c r="B137" s="56"/>
      <c r="C137" s="56"/>
      <c r="D137" s="35" t="s">
        <v>125</v>
      </c>
      <c r="E137" s="36"/>
      <c r="F137" s="37"/>
      <c r="G137" s="38">
        <f>SUM(G129:G136)</f>
        <v>0</v>
      </c>
      <c r="H137" s="58"/>
      <c r="I137" s="59"/>
    </row>
    <row r="138" spans="2:9" s="45" customFormat="1" x14ac:dyDescent="0.2">
      <c r="B138" s="22"/>
      <c r="C138" s="22"/>
      <c r="D138" s="23"/>
      <c r="E138" s="24"/>
      <c r="F138" s="25"/>
      <c r="G138" s="26"/>
      <c r="H138" s="27"/>
      <c r="I138" s="28"/>
    </row>
    <row r="139" spans="2:9" s="45" customFormat="1" x14ac:dyDescent="0.2">
      <c r="B139" s="22"/>
      <c r="C139" s="22"/>
      <c r="D139" s="23"/>
      <c r="E139" s="24"/>
      <c r="F139" s="25"/>
      <c r="G139" s="26"/>
      <c r="H139" s="27"/>
      <c r="I139" s="28"/>
    </row>
    <row r="140" spans="2:9" s="45" customFormat="1" x14ac:dyDescent="0.2">
      <c r="B140" s="56"/>
      <c r="C140" s="56"/>
      <c r="D140" s="57" t="s">
        <v>126</v>
      </c>
      <c r="E140" s="36"/>
      <c r="F140" s="25"/>
      <c r="G140" s="26"/>
      <c r="H140" s="27"/>
      <c r="I140" s="28"/>
    </row>
    <row r="141" spans="2:9" s="45" customFormat="1" x14ac:dyDescent="0.2">
      <c r="B141" s="22"/>
      <c r="C141" s="22"/>
      <c r="D141" s="23"/>
      <c r="E141" s="24"/>
      <c r="F141" s="25"/>
      <c r="G141" s="26"/>
      <c r="H141" s="27"/>
      <c r="I141" s="28"/>
    </row>
    <row r="142" spans="2:9" s="45" customFormat="1" x14ac:dyDescent="0.2">
      <c r="B142" s="22" t="s">
        <v>127</v>
      </c>
      <c r="C142" s="22" t="s">
        <v>15</v>
      </c>
      <c r="D142" s="23" t="s">
        <v>128</v>
      </c>
      <c r="E142" s="24">
        <v>40</v>
      </c>
      <c r="F142" s="25"/>
      <c r="G142" s="26">
        <f>+$E142*F142</f>
        <v>0</v>
      </c>
      <c r="H142" s="27"/>
      <c r="I142" s="28"/>
    </row>
    <row r="143" spans="2:9" s="45" customFormat="1" x14ac:dyDescent="0.2">
      <c r="B143" s="22"/>
      <c r="C143" s="22"/>
      <c r="D143" s="23"/>
      <c r="E143" s="24"/>
      <c r="F143" s="25"/>
      <c r="G143" s="26"/>
      <c r="H143" s="27"/>
      <c r="I143" s="28"/>
    </row>
    <row r="144" spans="2:9" s="45" customFormat="1" ht="63.75" x14ac:dyDescent="0.2">
      <c r="B144" s="22" t="s">
        <v>129</v>
      </c>
      <c r="C144" s="22" t="s">
        <v>15</v>
      </c>
      <c r="D144" s="23" t="s">
        <v>130</v>
      </c>
      <c r="E144" s="24">
        <v>175.33</v>
      </c>
      <c r="F144" s="25"/>
      <c r="G144" s="26">
        <f>+$E144*F144</f>
        <v>0</v>
      </c>
      <c r="H144" s="27"/>
      <c r="I144" s="28"/>
    </row>
    <row r="145" spans="1:9" s="45" customFormat="1" x14ac:dyDescent="0.2">
      <c r="B145" s="22"/>
      <c r="C145" s="22"/>
      <c r="D145" s="23"/>
      <c r="E145" s="24"/>
      <c r="F145" s="25"/>
      <c r="G145" s="26"/>
      <c r="H145" s="27"/>
      <c r="I145" s="28"/>
    </row>
    <row r="146" spans="1:9" s="45" customFormat="1" ht="216.75" x14ac:dyDescent="0.2">
      <c r="B146" s="22" t="s">
        <v>131</v>
      </c>
      <c r="C146" s="22" t="s">
        <v>15</v>
      </c>
      <c r="D146" s="23" t="s">
        <v>132</v>
      </c>
      <c r="E146" s="24">
        <v>744.78</v>
      </c>
      <c r="F146" s="25"/>
      <c r="G146" s="26">
        <f>+$E146*F146</f>
        <v>0</v>
      </c>
      <c r="H146" s="27"/>
      <c r="I146" s="28"/>
    </row>
    <row r="147" spans="1:9" s="45" customFormat="1" x14ac:dyDescent="0.2">
      <c r="B147" s="22"/>
      <c r="C147" s="22"/>
      <c r="D147" s="23"/>
      <c r="E147" s="24"/>
      <c r="F147" s="25"/>
      <c r="G147" s="26"/>
      <c r="H147" s="27"/>
      <c r="I147" s="28"/>
    </row>
    <row r="148" spans="1:9" s="45" customFormat="1" ht="229.5" x14ac:dyDescent="0.2">
      <c r="B148" s="22" t="s">
        <v>133</v>
      </c>
      <c r="C148" s="22" t="s">
        <v>15</v>
      </c>
      <c r="D148" s="23" t="s">
        <v>134</v>
      </c>
      <c r="E148" s="24">
        <v>112.4</v>
      </c>
      <c r="F148" s="25"/>
      <c r="G148" s="26">
        <f>+$E148*F148</f>
        <v>0</v>
      </c>
      <c r="H148" s="27"/>
      <c r="I148" s="28"/>
    </row>
    <row r="149" spans="1:9" s="45" customFormat="1" x14ac:dyDescent="0.2">
      <c r="B149" s="22"/>
      <c r="C149" s="22"/>
      <c r="D149" s="23"/>
      <c r="E149" s="24"/>
      <c r="F149" s="25"/>
      <c r="G149" s="26"/>
      <c r="H149" s="27"/>
      <c r="I149" s="28"/>
    </row>
    <row r="150" spans="1:9" s="45" customFormat="1" ht="153" x14ac:dyDescent="0.2">
      <c r="B150" s="22" t="s">
        <v>135</v>
      </c>
      <c r="C150" s="22" t="s">
        <v>15</v>
      </c>
      <c r="D150" s="23" t="s">
        <v>136</v>
      </c>
      <c r="E150" s="24">
        <v>78.62</v>
      </c>
      <c r="F150" s="25"/>
      <c r="G150" s="26">
        <f>+$E150*F150</f>
        <v>0</v>
      </c>
      <c r="H150" s="27"/>
      <c r="I150" s="28"/>
    </row>
    <row r="151" spans="1:9" s="45" customFormat="1" x14ac:dyDescent="0.2">
      <c r="B151" s="22"/>
      <c r="C151" s="22"/>
      <c r="D151" s="23"/>
      <c r="E151" s="24"/>
      <c r="F151" s="25"/>
      <c r="G151" s="26"/>
      <c r="H151" s="27"/>
      <c r="I151" s="28"/>
    </row>
    <row r="152" spans="1:9" s="45" customFormat="1" ht="255" x14ac:dyDescent="0.2">
      <c r="B152" s="22" t="s">
        <v>137</v>
      </c>
      <c r="C152" s="22" t="s">
        <v>15</v>
      </c>
      <c r="D152" s="23" t="s">
        <v>138</v>
      </c>
      <c r="E152" s="24">
        <v>11.9</v>
      </c>
      <c r="F152" s="25"/>
      <c r="G152" s="26">
        <f>+$E152*F152</f>
        <v>0</v>
      </c>
      <c r="H152" s="27"/>
      <c r="I152" s="28"/>
    </row>
    <row r="153" spans="1:9" s="45" customFormat="1" x14ac:dyDescent="0.2">
      <c r="B153" s="22"/>
      <c r="C153" s="22"/>
      <c r="D153" s="23"/>
      <c r="E153" s="24"/>
      <c r="F153" s="25"/>
      <c r="G153" s="26"/>
      <c r="H153" s="27"/>
      <c r="I153" s="28"/>
    </row>
    <row r="154" spans="1:9" s="45" customFormat="1" x14ac:dyDescent="0.2">
      <c r="B154" s="56"/>
      <c r="C154" s="56"/>
      <c r="D154" s="57" t="s">
        <v>139</v>
      </c>
      <c r="E154" s="36"/>
      <c r="F154" s="37"/>
      <c r="G154" s="38">
        <f>SUM(G142:G153)</f>
        <v>0</v>
      </c>
      <c r="H154" s="54"/>
      <c r="I154" s="55"/>
    </row>
    <row r="155" spans="1:9" s="45" customFormat="1" x14ac:dyDescent="0.2">
      <c r="B155" s="22"/>
      <c r="C155" s="22"/>
      <c r="D155" s="23"/>
      <c r="E155" s="24"/>
      <c r="F155" s="25"/>
      <c r="G155" s="26"/>
      <c r="H155" s="27"/>
      <c r="I155" s="28"/>
    </row>
    <row r="156" spans="1:9" s="45" customFormat="1" x14ac:dyDescent="0.2">
      <c r="A156" s="60"/>
      <c r="B156" s="57"/>
      <c r="C156" s="57"/>
      <c r="D156" s="57" t="s">
        <v>140</v>
      </c>
      <c r="E156" s="61"/>
      <c r="F156" s="62"/>
      <c r="G156" s="63"/>
      <c r="H156" s="57"/>
      <c r="I156" s="57"/>
    </row>
    <row r="157" spans="1:9" s="45" customFormat="1" x14ac:dyDescent="0.2">
      <c r="B157" s="64"/>
      <c r="C157" s="64"/>
      <c r="D157" s="65" t="s">
        <v>141</v>
      </c>
      <c r="E157" s="66"/>
      <c r="F157" s="25"/>
      <c r="G157" s="26"/>
      <c r="H157" s="27"/>
      <c r="I157" s="28"/>
    </row>
    <row r="158" spans="1:9" s="45" customFormat="1" x14ac:dyDescent="0.2">
      <c r="B158" s="22"/>
      <c r="C158" s="22"/>
      <c r="D158" s="23"/>
      <c r="E158" s="24"/>
      <c r="F158" s="25"/>
      <c r="G158" s="26"/>
      <c r="H158" s="27"/>
      <c r="I158" s="28"/>
    </row>
    <row r="159" spans="1:9" s="45" customFormat="1" ht="191.25" x14ac:dyDescent="0.2">
      <c r="B159" s="22" t="s">
        <v>142</v>
      </c>
      <c r="C159" s="22" t="s">
        <v>15</v>
      </c>
      <c r="D159" s="23" t="s">
        <v>143</v>
      </c>
      <c r="E159" s="24">
        <v>16.8</v>
      </c>
      <c r="F159" s="25"/>
      <c r="G159" s="26">
        <f>+$E159*F159</f>
        <v>0</v>
      </c>
      <c r="H159" s="27"/>
      <c r="I159" s="28"/>
    </row>
    <row r="160" spans="1:9" s="45" customFormat="1" x14ac:dyDescent="0.2">
      <c r="B160" s="22"/>
      <c r="C160" s="22"/>
      <c r="D160" s="23"/>
      <c r="E160" s="24"/>
      <c r="F160" s="25"/>
      <c r="G160" s="26"/>
      <c r="H160" s="27"/>
      <c r="I160" s="28"/>
    </row>
    <row r="161" spans="2:9" s="45" customFormat="1" ht="25.5" x14ac:dyDescent="0.2">
      <c r="B161" s="22" t="s">
        <v>144</v>
      </c>
      <c r="C161" s="22" t="s">
        <v>12</v>
      </c>
      <c r="D161" s="23" t="s">
        <v>145</v>
      </c>
      <c r="E161" s="24">
        <v>20.399999999999999</v>
      </c>
      <c r="F161" s="25"/>
      <c r="G161" s="26">
        <f>+$E161*F161</f>
        <v>0</v>
      </c>
      <c r="H161" s="27"/>
      <c r="I161" s="28"/>
    </row>
    <row r="162" spans="2:9" s="45" customFormat="1" x14ac:dyDescent="0.2">
      <c r="B162" s="22"/>
      <c r="C162" s="22"/>
      <c r="D162" s="23"/>
      <c r="E162" s="24"/>
      <c r="F162" s="25"/>
      <c r="G162" s="26"/>
      <c r="H162" s="27"/>
      <c r="I162" s="28"/>
    </row>
    <row r="163" spans="2:9" s="45" customFormat="1" x14ac:dyDescent="0.2">
      <c r="B163" s="64"/>
      <c r="C163" s="64"/>
      <c r="D163" s="67" t="s">
        <v>146</v>
      </c>
      <c r="E163" s="66"/>
      <c r="F163" s="68"/>
      <c r="G163" s="69">
        <f>SUM(G159:G162)</f>
        <v>0</v>
      </c>
      <c r="H163" s="58"/>
      <c r="I163" s="59"/>
    </row>
    <row r="164" spans="2:9" s="45" customFormat="1" x14ac:dyDescent="0.2">
      <c r="B164" s="22"/>
      <c r="C164" s="22"/>
      <c r="D164" s="23"/>
      <c r="E164" s="24"/>
      <c r="F164" s="25"/>
      <c r="G164" s="26"/>
      <c r="H164" s="27"/>
      <c r="I164" s="28"/>
    </row>
    <row r="165" spans="2:9" s="45" customFormat="1" x14ac:dyDescent="0.2">
      <c r="B165" s="64"/>
      <c r="C165" s="64"/>
      <c r="D165" s="65" t="s">
        <v>147</v>
      </c>
      <c r="E165" s="66"/>
      <c r="F165" s="25"/>
      <c r="G165" s="26"/>
      <c r="H165" s="27"/>
      <c r="I165" s="28"/>
    </row>
    <row r="166" spans="2:9" s="45" customFormat="1" x14ac:dyDescent="0.2">
      <c r="B166" s="22"/>
      <c r="C166" s="22"/>
      <c r="D166" s="23"/>
      <c r="E166" s="24"/>
      <c r="F166" s="25"/>
      <c r="G166" s="26"/>
      <c r="H166" s="27"/>
      <c r="I166" s="28"/>
    </row>
    <row r="167" spans="2:9" s="45" customFormat="1" ht="25.5" x14ac:dyDescent="0.2">
      <c r="B167" s="22" t="s">
        <v>148</v>
      </c>
      <c r="C167" s="22" t="s">
        <v>15</v>
      </c>
      <c r="D167" s="23" t="s">
        <v>149</v>
      </c>
      <c r="E167" s="24">
        <v>65.94</v>
      </c>
      <c r="F167" s="25"/>
      <c r="G167" s="26">
        <f>+$E167*F167</f>
        <v>0</v>
      </c>
      <c r="H167" s="27"/>
      <c r="I167" s="28"/>
    </row>
    <row r="168" spans="2:9" s="45" customFormat="1" x14ac:dyDescent="0.2">
      <c r="B168" s="22"/>
      <c r="C168" s="22"/>
      <c r="D168" s="23"/>
      <c r="E168" s="24"/>
      <c r="F168" s="25"/>
      <c r="G168" s="26"/>
      <c r="H168" s="27"/>
      <c r="I168" s="28"/>
    </row>
    <row r="169" spans="2:9" s="45" customFormat="1" ht="38.25" x14ac:dyDescent="0.2">
      <c r="B169" s="22" t="s">
        <v>150</v>
      </c>
      <c r="C169" s="22" t="s">
        <v>15</v>
      </c>
      <c r="D169" s="23" t="s">
        <v>151</v>
      </c>
      <c r="E169" s="24">
        <v>5.45</v>
      </c>
      <c r="F169" s="25"/>
      <c r="G169" s="26">
        <f>+$E169*F169</f>
        <v>0</v>
      </c>
      <c r="H169" s="27"/>
      <c r="I169" s="28"/>
    </row>
    <row r="170" spans="2:9" s="45" customFormat="1" x14ac:dyDescent="0.2">
      <c r="B170" s="22"/>
      <c r="C170" s="22"/>
      <c r="D170" s="23"/>
      <c r="E170" s="24"/>
      <c r="F170" s="25"/>
      <c r="G170" s="26"/>
      <c r="H170" s="27"/>
      <c r="I170" s="28"/>
    </row>
    <row r="171" spans="2:9" s="45" customFormat="1" ht="38.25" x14ac:dyDescent="0.2">
      <c r="B171" s="22" t="s">
        <v>152</v>
      </c>
      <c r="C171" s="22" t="s">
        <v>15</v>
      </c>
      <c r="D171" s="23" t="s">
        <v>153</v>
      </c>
      <c r="E171" s="24">
        <v>1.82</v>
      </c>
      <c r="F171" s="25"/>
      <c r="G171" s="26">
        <f>+$E171*F171</f>
        <v>0</v>
      </c>
      <c r="H171" s="27"/>
      <c r="I171" s="28"/>
    </row>
    <row r="172" spans="2:9" s="45" customFormat="1" x14ac:dyDescent="0.2">
      <c r="B172" s="22"/>
      <c r="C172" s="22"/>
      <c r="D172" s="23"/>
      <c r="E172" s="24"/>
      <c r="F172" s="25"/>
      <c r="G172" s="26"/>
      <c r="H172" s="27"/>
      <c r="I172" s="28"/>
    </row>
    <row r="173" spans="2:9" s="45" customFormat="1" ht="178.5" x14ac:dyDescent="0.2">
      <c r="B173" s="22" t="s">
        <v>154</v>
      </c>
      <c r="C173" s="22" t="s">
        <v>15</v>
      </c>
      <c r="D173" s="101" t="s">
        <v>346</v>
      </c>
      <c r="E173" s="24">
        <v>5.45</v>
      </c>
      <c r="F173" s="25"/>
      <c r="G173" s="26">
        <f>+$E173*F173</f>
        <v>0</v>
      </c>
      <c r="H173" s="27"/>
      <c r="I173" s="28"/>
    </row>
    <row r="174" spans="2:9" s="45" customFormat="1" x14ac:dyDescent="0.2">
      <c r="B174" s="22"/>
      <c r="C174" s="22"/>
      <c r="D174" s="23"/>
      <c r="E174" s="24"/>
      <c r="F174" s="25"/>
      <c r="G174" s="26"/>
      <c r="H174" s="27"/>
      <c r="I174" s="28"/>
    </row>
    <row r="175" spans="2:9" s="45" customFormat="1" x14ac:dyDescent="0.2">
      <c r="B175" s="64"/>
      <c r="C175" s="64"/>
      <c r="D175" s="67" t="s">
        <v>155</v>
      </c>
      <c r="E175" s="66"/>
      <c r="F175" s="68"/>
      <c r="G175" s="69">
        <f>SUM(G167:G174)</f>
        <v>0</v>
      </c>
      <c r="H175" s="58"/>
      <c r="I175" s="59"/>
    </row>
    <row r="176" spans="2:9" s="45" customFormat="1" x14ac:dyDescent="0.2">
      <c r="B176" s="22"/>
      <c r="C176" s="22"/>
      <c r="D176" s="23"/>
      <c r="E176" s="24"/>
      <c r="F176" s="25"/>
      <c r="G176" s="26"/>
      <c r="H176" s="27"/>
      <c r="I176" s="28"/>
    </row>
    <row r="177" spans="1:9" s="45" customFormat="1" x14ac:dyDescent="0.2">
      <c r="B177" s="64"/>
      <c r="C177" s="64"/>
      <c r="D177" s="65" t="s">
        <v>156</v>
      </c>
      <c r="E177" s="66"/>
      <c r="F177" s="25"/>
      <c r="G177" s="26"/>
      <c r="H177" s="27"/>
      <c r="I177" s="28"/>
    </row>
    <row r="178" spans="1:9" s="45" customFormat="1" x14ac:dyDescent="0.2">
      <c r="B178" s="22"/>
      <c r="C178" s="22"/>
      <c r="D178" s="23"/>
      <c r="E178" s="24"/>
      <c r="F178" s="25"/>
      <c r="G178" s="26"/>
      <c r="H178" s="27"/>
      <c r="I178" s="28"/>
    </row>
    <row r="179" spans="1:9" s="45" customFormat="1" ht="38.25" x14ac:dyDescent="0.2">
      <c r="B179" s="22" t="s">
        <v>157</v>
      </c>
      <c r="C179" s="22" t="s">
        <v>15</v>
      </c>
      <c r="D179" s="101" t="s">
        <v>158</v>
      </c>
      <c r="E179" s="24">
        <v>519.15</v>
      </c>
      <c r="F179" s="25">
        <v>0</v>
      </c>
      <c r="G179" s="26">
        <f>+$E179*F179</f>
        <v>0</v>
      </c>
      <c r="H179" s="27"/>
      <c r="I179" s="28"/>
    </row>
    <row r="180" spans="1:9" s="45" customFormat="1" x14ac:dyDescent="0.2">
      <c r="B180" s="22"/>
      <c r="C180" s="22"/>
      <c r="D180" s="23"/>
      <c r="E180" s="24"/>
      <c r="F180" s="25"/>
      <c r="G180" s="26"/>
      <c r="H180" s="27"/>
      <c r="I180" s="28"/>
    </row>
    <row r="181" spans="1:9" s="45" customFormat="1" ht="51" x14ac:dyDescent="0.2">
      <c r="B181" s="22" t="s">
        <v>159</v>
      </c>
      <c r="C181" s="22" t="s">
        <v>15</v>
      </c>
      <c r="D181" s="101" t="s">
        <v>369</v>
      </c>
      <c r="E181" s="24">
        <v>52.98</v>
      </c>
      <c r="F181" s="25">
        <v>0</v>
      </c>
      <c r="G181" s="26">
        <f>+$E181*F181</f>
        <v>0</v>
      </c>
      <c r="H181" s="27"/>
      <c r="I181" s="28"/>
    </row>
    <row r="182" spans="1:9" s="45" customFormat="1" x14ac:dyDescent="0.2">
      <c r="B182" s="22"/>
      <c r="C182" s="22"/>
      <c r="D182" s="23"/>
      <c r="E182" s="24"/>
      <c r="F182" s="25"/>
      <c r="G182" s="26"/>
      <c r="H182" s="27"/>
      <c r="I182" s="28"/>
    </row>
    <row r="183" spans="1:9" s="45" customFormat="1" ht="38.25" x14ac:dyDescent="0.2">
      <c r="B183" s="22" t="s">
        <v>160</v>
      </c>
      <c r="C183" s="22" t="s">
        <v>15</v>
      </c>
      <c r="D183" s="23" t="s">
        <v>161</v>
      </c>
      <c r="E183" s="24">
        <v>47.28</v>
      </c>
      <c r="F183" s="25"/>
      <c r="G183" s="26">
        <f>+$E183*F183</f>
        <v>0</v>
      </c>
      <c r="H183" s="27"/>
      <c r="I183" s="28"/>
    </row>
    <row r="184" spans="1:9" s="45" customFormat="1" x14ac:dyDescent="0.2">
      <c r="B184" s="22"/>
      <c r="C184" s="22"/>
      <c r="D184" s="23"/>
      <c r="E184" s="24"/>
      <c r="F184" s="25"/>
      <c r="G184" s="26"/>
      <c r="H184" s="27"/>
      <c r="I184" s="28"/>
    </row>
    <row r="185" spans="1:9" s="45" customFormat="1" x14ac:dyDescent="0.2">
      <c r="B185" s="64"/>
      <c r="C185" s="64"/>
      <c r="D185" s="67" t="s">
        <v>162</v>
      </c>
      <c r="E185" s="66"/>
      <c r="F185" s="68"/>
      <c r="G185" s="69">
        <f>SUM(G179:G184)</f>
        <v>0</v>
      </c>
      <c r="H185" s="58"/>
      <c r="I185" s="59"/>
    </row>
    <row r="186" spans="1:9" s="45" customFormat="1" x14ac:dyDescent="0.2">
      <c r="B186" s="22"/>
      <c r="C186" s="22"/>
      <c r="D186" s="23"/>
      <c r="E186" s="24"/>
      <c r="F186" s="25"/>
      <c r="G186" s="26"/>
      <c r="H186" s="27"/>
      <c r="I186" s="28"/>
    </row>
    <row r="187" spans="1:9" s="45" customFormat="1" x14ac:dyDescent="0.2">
      <c r="A187" s="60"/>
      <c r="B187" s="65"/>
      <c r="C187" s="65"/>
      <c r="D187" s="65" t="s">
        <v>163</v>
      </c>
      <c r="E187" s="66"/>
      <c r="F187" s="25"/>
      <c r="G187" s="26"/>
      <c r="H187" s="27"/>
      <c r="I187" s="28"/>
    </row>
    <row r="188" spans="1:9" s="45" customFormat="1" x14ac:dyDescent="0.2">
      <c r="B188" s="22"/>
      <c r="C188" s="22"/>
      <c r="D188" s="23"/>
      <c r="E188" s="24"/>
      <c r="F188" s="25"/>
      <c r="G188" s="26"/>
      <c r="H188" s="27"/>
      <c r="I188" s="28"/>
    </row>
    <row r="189" spans="1:9" s="45" customFormat="1" ht="51" x14ac:dyDescent="0.2">
      <c r="B189" s="22" t="s">
        <v>164</v>
      </c>
      <c r="C189" s="22" t="s">
        <v>15</v>
      </c>
      <c r="D189" s="101" t="s">
        <v>165</v>
      </c>
      <c r="E189" s="24">
        <v>12.91</v>
      </c>
      <c r="F189" s="25">
        <v>0</v>
      </c>
      <c r="G189" s="26">
        <f>+$E189*F189</f>
        <v>0</v>
      </c>
      <c r="H189" s="27"/>
      <c r="I189" s="28"/>
    </row>
    <row r="190" spans="1:9" s="45" customFormat="1" x14ac:dyDescent="0.2">
      <c r="B190" s="22"/>
      <c r="C190" s="22"/>
      <c r="D190" s="23"/>
      <c r="E190" s="24"/>
      <c r="F190" s="25"/>
      <c r="G190" s="26"/>
      <c r="H190" s="27"/>
      <c r="I190" s="28"/>
    </row>
    <row r="191" spans="1:9" s="45" customFormat="1" x14ac:dyDescent="0.2">
      <c r="A191" s="60"/>
      <c r="B191" s="65"/>
      <c r="C191" s="65"/>
      <c r="D191" s="67" t="s">
        <v>166</v>
      </c>
      <c r="E191" s="70"/>
      <c r="F191" s="71"/>
      <c r="G191" s="72">
        <f>SUM(G189:G190)</f>
        <v>0</v>
      </c>
      <c r="H191" s="65"/>
      <c r="I191" s="65"/>
    </row>
    <row r="192" spans="1:9" s="45" customFormat="1" x14ac:dyDescent="0.2">
      <c r="B192" s="22"/>
      <c r="C192" s="22"/>
      <c r="D192" s="23"/>
      <c r="E192" s="24"/>
      <c r="F192" s="25"/>
      <c r="G192" s="26"/>
      <c r="H192" s="27"/>
      <c r="I192" s="28"/>
    </row>
    <row r="193" spans="1:9" s="45" customFormat="1" x14ac:dyDescent="0.2">
      <c r="A193" s="60"/>
      <c r="B193" s="65"/>
      <c r="C193" s="65"/>
      <c r="D193" s="65" t="s">
        <v>167</v>
      </c>
      <c r="E193" s="66"/>
      <c r="F193" s="25"/>
      <c r="G193" s="26"/>
      <c r="H193" s="27"/>
      <c r="I193" s="28"/>
    </row>
    <row r="194" spans="1:9" s="45" customFormat="1" x14ac:dyDescent="0.2">
      <c r="B194" s="22"/>
      <c r="C194" s="22"/>
      <c r="D194" s="23"/>
      <c r="E194" s="24"/>
      <c r="F194" s="25"/>
      <c r="G194" s="26"/>
      <c r="H194" s="27"/>
      <c r="I194" s="28"/>
    </row>
    <row r="195" spans="1:9" s="45" customFormat="1" ht="25.5" x14ac:dyDescent="0.2">
      <c r="B195" s="22" t="s">
        <v>168</v>
      </c>
      <c r="C195" s="22" t="s">
        <v>109</v>
      </c>
      <c r="D195" s="23" t="s">
        <v>169</v>
      </c>
      <c r="E195" s="24">
        <v>340</v>
      </c>
      <c r="F195" s="25"/>
      <c r="G195" s="26">
        <f>+$E195*F195</f>
        <v>0</v>
      </c>
      <c r="H195" s="27"/>
      <c r="I195" s="28"/>
    </row>
    <row r="196" spans="1:9" s="45" customFormat="1" x14ac:dyDescent="0.2">
      <c r="B196" s="22"/>
      <c r="C196" s="22"/>
      <c r="D196" s="23"/>
      <c r="E196" s="24"/>
      <c r="F196" s="25"/>
      <c r="G196" s="26"/>
      <c r="H196" s="27"/>
      <c r="I196" s="28"/>
    </row>
    <row r="197" spans="1:9" s="45" customFormat="1" x14ac:dyDescent="0.2">
      <c r="A197" s="60"/>
      <c r="B197" s="65"/>
      <c r="C197" s="65"/>
      <c r="D197" s="67" t="s">
        <v>170</v>
      </c>
      <c r="E197" s="70"/>
      <c r="F197" s="71"/>
      <c r="G197" s="72">
        <f>SUM(G195:G196)</f>
        <v>0</v>
      </c>
      <c r="H197" s="65"/>
      <c r="I197" s="65"/>
    </row>
    <row r="198" spans="1:9" s="45" customFormat="1" x14ac:dyDescent="0.2">
      <c r="B198" s="22"/>
      <c r="C198" s="22"/>
      <c r="D198" s="23"/>
      <c r="E198" s="24"/>
      <c r="F198" s="25"/>
      <c r="G198" s="26"/>
      <c r="H198" s="27"/>
      <c r="I198" s="28"/>
    </row>
    <row r="199" spans="1:9" s="45" customFormat="1" x14ac:dyDescent="0.2">
      <c r="B199" s="64"/>
      <c r="C199" s="64"/>
      <c r="D199" s="65" t="s">
        <v>171</v>
      </c>
      <c r="E199" s="66"/>
      <c r="F199" s="25"/>
      <c r="G199" s="26"/>
      <c r="H199" s="27"/>
      <c r="I199" s="28"/>
    </row>
    <row r="200" spans="1:9" s="45" customFormat="1" x14ac:dyDescent="0.2">
      <c r="B200" s="22"/>
      <c r="C200" s="22"/>
      <c r="D200" s="23"/>
      <c r="E200" s="24"/>
      <c r="F200" s="25"/>
      <c r="G200" s="26"/>
      <c r="H200" s="27"/>
      <c r="I200" s="28"/>
    </row>
    <row r="201" spans="1:9" s="45" customFormat="1" ht="51" x14ac:dyDescent="0.2">
      <c r="B201" s="22" t="s">
        <v>172</v>
      </c>
      <c r="C201" s="22" t="s">
        <v>15</v>
      </c>
      <c r="D201" s="23" t="s">
        <v>173</v>
      </c>
      <c r="E201" s="24">
        <v>31.57</v>
      </c>
      <c r="F201" s="25"/>
      <c r="G201" s="26">
        <f>+$E201*F201</f>
        <v>0</v>
      </c>
      <c r="H201" s="27"/>
      <c r="I201" s="28"/>
    </row>
    <row r="202" spans="1:9" s="45" customFormat="1" x14ac:dyDescent="0.2">
      <c r="B202" s="22"/>
      <c r="C202" s="22"/>
      <c r="D202" s="23"/>
      <c r="E202" s="24"/>
      <c r="F202" s="25"/>
      <c r="G202" s="26"/>
      <c r="H202" s="27"/>
      <c r="I202" s="28"/>
    </row>
    <row r="203" spans="1:9" s="45" customFormat="1" ht="38.25" x14ac:dyDescent="0.2">
      <c r="B203" s="22" t="s">
        <v>174</v>
      </c>
      <c r="C203" s="22" t="s">
        <v>15</v>
      </c>
      <c r="D203" s="23" t="s">
        <v>175</v>
      </c>
      <c r="E203" s="24">
        <v>8</v>
      </c>
      <c r="F203" s="25"/>
      <c r="G203" s="26">
        <f>+$E203*F203</f>
        <v>0</v>
      </c>
      <c r="H203" s="27"/>
      <c r="I203" s="28"/>
    </row>
    <row r="204" spans="1:9" s="45" customFormat="1" x14ac:dyDescent="0.2">
      <c r="B204" s="22"/>
      <c r="C204" s="22"/>
      <c r="D204" s="23"/>
      <c r="E204" s="24"/>
      <c r="F204" s="25"/>
      <c r="G204" s="26"/>
      <c r="H204" s="27"/>
      <c r="I204" s="28"/>
    </row>
    <row r="205" spans="1:9" s="45" customFormat="1" x14ac:dyDescent="0.2">
      <c r="B205" s="64"/>
      <c r="C205" s="64"/>
      <c r="D205" s="67" t="s">
        <v>176</v>
      </c>
      <c r="E205" s="66"/>
      <c r="F205" s="68"/>
      <c r="G205" s="69">
        <f>SUM(G201:G204)</f>
        <v>0</v>
      </c>
      <c r="H205" s="27"/>
      <c r="I205" s="28"/>
    </row>
    <row r="206" spans="1:9" s="45" customFormat="1" x14ac:dyDescent="0.2">
      <c r="A206" s="60"/>
      <c r="B206" s="57"/>
      <c r="C206" s="57"/>
      <c r="D206" s="57" t="s">
        <v>177</v>
      </c>
      <c r="E206" s="61"/>
      <c r="F206" s="73"/>
      <c r="G206" s="74">
        <f>G163+G175+G185+G191+G197+G205</f>
        <v>0</v>
      </c>
      <c r="H206" s="57"/>
      <c r="I206" s="57"/>
    </row>
    <row r="207" spans="1:9" s="45" customFormat="1" x14ac:dyDescent="0.2">
      <c r="B207" s="22"/>
      <c r="C207" s="22"/>
      <c r="D207" s="23"/>
      <c r="E207" s="24"/>
      <c r="F207" s="25"/>
      <c r="G207" s="26"/>
      <c r="H207" s="27"/>
      <c r="I207" s="28"/>
    </row>
    <row r="208" spans="1:9" s="45" customFormat="1" x14ac:dyDescent="0.2">
      <c r="B208" s="22"/>
      <c r="C208" s="22"/>
      <c r="D208" s="23"/>
      <c r="E208" s="24"/>
      <c r="F208" s="25"/>
      <c r="G208" s="26"/>
      <c r="H208" s="27"/>
      <c r="I208" s="28"/>
    </row>
    <row r="209" spans="1:9" s="45" customFormat="1" x14ac:dyDescent="0.2">
      <c r="A209" s="60"/>
      <c r="B209" s="57"/>
      <c r="C209" s="57"/>
      <c r="D209" s="57" t="s">
        <v>178</v>
      </c>
      <c r="E209" s="36"/>
      <c r="F209" s="25"/>
      <c r="G209" s="26"/>
      <c r="H209" s="27"/>
      <c r="I209" s="28"/>
    </row>
    <row r="210" spans="1:9" s="45" customFormat="1" x14ac:dyDescent="0.2">
      <c r="B210" s="22"/>
      <c r="C210" s="22"/>
      <c r="D210" s="23"/>
      <c r="E210" s="24"/>
      <c r="F210" s="25"/>
      <c r="G210" s="26"/>
      <c r="H210" s="27"/>
      <c r="I210" s="28"/>
    </row>
    <row r="211" spans="1:9" s="45" customFormat="1" ht="38.25" x14ac:dyDescent="0.2">
      <c r="B211" s="22" t="s">
        <v>179</v>
      </c>
      <c r="C211" s="22" t="s">
        <v>15</v>
      </c>
      <c r="D211" s="23" t="s">
        <v>180</v>
      </c>
      <c r="E211" s="24">
        <v>8.4</v>
      </c>
      <c r="F211" s="25"/>
      <c r="G211" s="26">
        <f>+$E211*F211</f>
        <v>0</v>
      </c>
      <c r="H211" s="27"/>
      <c r="I211" s="28"/>
    </row>
    <row r="212" spans="1:9" s="45" customFormat="1" x14ac:dyDescent="0.2">
      <c r="B212" s="22"/>
      <c r="C212" s="22"/>
      <c r="D212" s="23"/>
      <c r="E212" s="24"/>
      <c r="F212" s="25"/>
      <c r="G212" s="26"/>
      <c r="H212" s="27"/>
      <c r="I212" s="28"/>
    </row>
    <row r="213" spans="1:9" s="45" customFormat="1" ht="114.75" x14ac:dyDescent="0.2">
      <c r="B213" s="22" t="s">
        <v>181</v>
      </c>
      <c r="C213" s="22" t="s">
        <v>15</v>
      </c>
      <c r="D213" s="23" t="s">
        <v>182</v>
      </c>
      <c r="E213" s="24">
        <v>40</v>
      </c>
      <c r="F213" s="25"/>
      <c r="G213" s="26">
        <f>+$E213*F213</f>
        <v>0</v>
      </c>
      <c r="H213" s="27"/>
      <c r="I213" s="28"/>
    </row>
    <row r="214" spans="1:9" s="45" customFormat="1" x14ac:dyDescent="0.2">
      <c r="B214" s="22"/>
      <c r="C214" s="22"/>
      <c r="D214" s="23"/>
      <c r="E214" s="24"/>
      <c r="F214" s="25"/>
      <c r="G214" s="26"/>
      <c r="H214" s="27"/>
      <c r="I214" s="28"/>
    </row>
    <row r="215" spans="1:9" s="45" customFormat="1" x14ac:dyDescent="0.2">
      <c r="A215" s="60"/>
      <c r="B215" s="57"/>
      <c r="C215" s="57"/>
      <c r="D215" s="35" t="s">
        <v>183</v>
      </c>
      <c r="E215" s="61"/>
      <c r="F215" s="73"/>
      <c r="G215" s="74">
        <f>SUM(G211:G214)</f>
        <v>0</v>
      </c>
      <c r="H215" s="57"/>
      <c r="I215" s="57"/>
    </row>
    <row r="216" spans="1:9" s="45" customFormat="1" x14ac:dyDescent="0.2">
      <c r="B216" s="22"/>
      <c r="C216" s="22"/>
      <c r="D216" s="23"/>
      <c r="E216" s="24"/>
      <c r="F216" s="25"/>
      <c r="G216" s="26"/>
      <c r="H216" s="27"/>
      <c r="I216" s="28"/>
    </row>
    <row r="217" spans="1:9" s="45" customFormat="1" x14ac:dyDescent="0.2">
      <c r="A217" s="60"/>
      <c r="B217" s="57"/>
      <c r="C217" s="57"/>
      <c r="D217" s="57" t="s">
        <v>184</v>
      </c>
      <c r="E217" s="36"/>
      <c r="F217" s="25"/>
      <c r="G217" s="26"/>
      <c r="H217" s="27"/>
      <c r="I217" s="28"/>
    </row>
    <row r="218" spans="1:9" s="45" customFormat="1" x14ac:dyDescent="0.2">
      <c r="B218" s="22"/>
      <c r="C218" s="22"/>
      <c r="D218" s="23"/>
      <c r="E218" s="24"/>
      <c r="F218" s="25"/>
      <c r="G218" s="26"/>
      <c r="H218" s="27"/>
      <c r="I218" s="28"/>
    </row>
    <row r="219" spans="1:9" s="45" customFormat="1" ht="25.5" x14ac:dyDescent="0.2">
      <c r="B219" s="22" t="s">
        <v>185</v>
      </c>
      <c r="C219" s="22" t="s">
        <v>15</v>
      </c>
      <c r="D219" s="23" t="s">
        <v>186</v>
      </c>
      <c r="E219" s="24">
        <v>10.199999999999999</v>
      </c>
      <c r="F219" s="25"/>
      <c r="G219" s="26">
        <f>+$E219*F219</f>
        <v>0</v>
      </c>
      <c r="H219" s="27"/>
      <c r="I219" s="28"/>
    </row>
    <row r="220" spans="1:9" s="45" customFormat="1" x14ac:dyDescent="0.2">
      <c r="B220" s="22"/>
      <c r="C220" s="22"/>
      <c r="D220" s="23"/>
      <c r="E220" s="24"/>
      <c r="F220" s="25"/>
      <c r="G220" s="26"/>
      <c r="H220" s="27"/>
      <c r="I220" s="28"/>
    </row>
    <row r="221" spans="1:9" s="45" customFormat="1" x14ac:dyDescent="0.2">
      <c r="B221" s="22" t="s">
        <v>187</v>
      </c>
      <c r="C221" s="22" t="s">
        <v>15</v>
      </c>
      <c r="D221" s="23" t="s">
        <v>188</v>
      </c>
      <c r="E221" s="24">
        <v>10.199999999999999</v>
      </c>
      <c r="F221" s="25"/>
      <c r="G221" s="26">
        <f>+$E221*F221</f>
        <v>0</v>
      </c>
      <c r="H221" s="27"/>
      <c r="I221" s="28"/>
    </row>
    <row r="222" spans="1:9" s="45" customFormat="1" x14ac:dyDescent="0.2">
      <c r="B222" s="22"/>
      <c r="C222" s="22"/>
      <c r="D222" s="23"/>
      <c r="E222" s="24"/>
      <c r="F222" s="25"/>
      <c r="G222" s="26"/>
      <c r="H222" s="27"/>
      <c r="I222" s="28"/>
    </row>
    <row r="223" spans="1:9" s="45" customFormat="1" ht="38.25" x14ac:dyDescent="0.2">
      <c r="B223" s="22" t="s">
        <v>189</v>
      </c>
      <c r="C223" s="22" t="s">
        <v>12</v>
      </c>
      <c r="D223" s="23" t="s">
        <v>190</v>
      </c>
      <c r="E223" s="24">
        <v>12.1</v>
      </c>
      <c r="F223" s="25"/>
      <c r="G223" s="26">
        <f>+$E223*F223</f>
        <v>0</v>
      </c>
      <c r="H223" s="27"/>
      <c r="I223" s="28"/>
    </row>
    <row r="224" spans="1:9" s="45" customFormat="1" x14ac:dyDescent="0.2">
      <c r="B224" s="22"/>
      <c r="C224" s="22"/>
      <c r="D224" s="23"/>
      <c r="E224" s="24"/>
      <c r="F224" s="25"/>
      <c r="G224" s="26"/>
      <c r="H224" s="27"/>
      <c r="I224" s="28"/>
    </row>
    <row r="225" spans="1:9" s="45" customFormat="1" ht="89.25" x14ac:dyDescent="0.2">
      <c r="B225" s="22" t="s">
        <v>191</v>
      </c>
      <c r="C225" s="22" t="s">
        <v>15</v>
      </c>
      <c r="D225" s="101" t="s">
        <v>347</v>
      </c>
      <c r="E225" s="24">
        <v>11.52</v>
      </c>
      <c r="F225" s="25">
        <v>0</v>
      </c>
      <c r="G225" s="26">
        <f>+$E225*F225</f>
        <v>0</v>
      </c>
      <c r="H225" s="27"/>
      <c r="I225" s="28"/>
    </row>
    <row r="226" spans="1:9" s="45" customFormat="1" x14ac:dyDescent="0.2">
      <c r="B226" s="22"/>
      <c r="C226" s="22"/>
      <c r="D226" s="23"/>
      <c r="E226" s="24"/>
      <c r="F226" s="25"/>
      <c r="G226" s="26"/>
      <c r="H226" s="27"/>
      <c r="I226" s="28"/>
    </row>
    <row r="227" spans="1:9" s="45" customFormat="1" x14ac:dyDescent="0.2">
      <c r="A227" s="60"/>
      <c r="B227" s="57"/>
      <c r="C227" s="57"/>
      <c r="D227" s="35" t="s">
        <v>192</v>
      </c>
      <c r="E227" s="61"/>
      <c r="F227" s="73"/>
      <c r="G227" s="74">
        <f>SUM(G219:G226)</f>
        <v>0</v>
      </c>
      <c r="H227" s="57"/>
      <c r="I227" s="57"/>
    </row>
    <row r="228" spans="1:9" s="45" customFormat="1" x14ac:dyDescent="0.2">
      <c r="B228" s="22"/>
      <c r="C228" s="22"/>
      <c r="D228" s="23"/>
      <c r="E228" s="24"/>
      <c r="F228" s="25"/>
      <c r="G228" s="26"/>
      <c r="H228" s="27"/>
      <c r="I228" s="28"/>
    </row>
    <row r="229" spans="1:9" s="45" customFormat="1" x14ac:dyDescent="0.2">
      <c r="B229" s="22"/>
      <c r="C229" s="22"/>
      <c r="D229" s="23"/>
      <c r="E229" s="24"/>
      <c r="F229" s="25"/>
      <c r="G229" s="26"/>
      <c r="H229" s="27"/>
      <c r="I229" s="28"/>
    </row>
    <row r="230" spans="1:9" s="45" customFormat="1" x14ac:dyDescent="0.2">
      <c r="A230" s="60"/>
      <c r="B230" s="57"/>
      <c r="C230" s="57"/>
      <c r="D230" s="57" t="s">
        <v>193</v>
      </c>
      <c r="E230" s="36"/>
      <c r="F230" s="25"/>
      <c r="G230" s="26"/>
      <c r="H230" s="27"/>
      <c r="I230" s="28"/>
    </row>
    <row r="231" spans="1:9" s="45" customFormat="1" x14ac:dyDescent="0.2">
      <c r="A231" s="60"/>
      <c r="B231" s="65"/>
      <c r="C231" s="65"/>
      <c r="D231" s="65" t="s">
        <v>194</v>
      </c>
      <c r="E231" s="66"/>
      <c r="F231" s="25"/>
      <c r="G231" s="26"/>
      <c r="H231" s="27"/>
      <c r="I231" s="28"/>
    </row>
    <row r="232" spans="1:9" s="45" customFormat="1" x14ac:dyDescent="0.2">
      <c r="B232" s="22"/>
      <c r="C232" s="22"/>
      <c r="D232" s="23"/>
      <c r="E232" s="24"/>
      <c r="F232" s="25"/>
      <c r="G232" s="26"/>
      <c r="H232" s="27"/>
      <c r="I232" s="28"/>
    </row>
    <row r="233" spans="1:9" s="45" customFormat="1" ht="63.75" x14ac:dyDescent="0.2">
      <c r="B233" s="22" t="s">
        <v>195</v>
      </c>
      <c r="C233" s="22" t="s">
        <v>114</v>
      </c>
      <c r="D233" s="23" t="s">
        <v>196</v>
      </c>
      <c r="E233" s="24">
        <v>1</v>
      </c>
      <c r="F233" s="25"/>
      <c r="G233" s="26">
        <f>+$E233*F233</f>
        <v>0</v>
      </c>
      <c r="H233" s="27"/>
      <c r="I233" s="28"/>
    </row>
    <row r="234" spans="1:9" s="45" customFormat="1" x14ac:dyDescent="0.2">
      <c r="B234" s="22"/>
      <c r="C234" s="22"/>
      <c r="D234" s="23"/>
      <c r="E234" s="24"/>
      <c r="F234" s="25"/>
      <c r="G234" s="26"/>
      <c r="H234" s="27"/>
      <c r="I234" s="28"/>
    </row>
    <row r="235" spans="1:9" s="45" customFormat="1" ht="63.75" x14ac:dyDescent="0.2">
      <c r="B235" s="22" t="s">
        <v>197</v>
      </c>
      <c r="C235" s="22" t="s">
        <v>114</v>
      </c>
      <c r="D235" s="23" t="s">
        <v>198</v>
      </c>
      <c r="E235" s="24">
        <v>5</v>
      </c>
      <c r="F235" s="25"/>
      <c r="G235" s="26">
        <f>+$E235*F235</f>
        <v>0</v>
      </c>
      <c r="H235" s="27"/>
      <c r="I235" s="28"/>
    </row>
    <row r="236" spans="1:9" s="45" customFormat="1" x14ac:dyDescent="0.2">
      <c r="B236" s="22"/>
      <c r="C236" s="22"/>
      <c r="D236" s="23"/>
      <c r="E236" s="24"/>
      <c r="F236" s="25"/>
      <c r="G236" s="26"/>
      <c r="H236" s="27"/>
      <c r="I236" s="28"/>
    </row>
    <row r="237" spans="1:9" s="45" customFormat="1" ht="76.5" x14ac:dyDescent="0.2">
      <c r="B237" s="22" t="s">
        <v>199</v>
      </c>
      <c r="C237" s="22" t="s">
        <v>114</v>
      </c>
      <c r="D237" s="101" t="s">
        <v>200</v>
      </c>
      <c r="E237" s="24">
        <v>1</v>
      </c>
      <c r="F237" s="25"/>
      <c r="G237" s="26">
        <f>+$E237*F237</f>
        <v>0</v>
      </c>
      <c r="H237" s="27"/>
      <c r="I237" s="28"/>
    </row>
    <row r="238" spans="1:9" s="45" customFormat="1" x14ac:dyDescent="0.2">
      <c r="B238" s="22"/>
      <c r="C238" s="22"/>
      <c r="D238" s="23"/>
      <c r="E238" s="24"/>
      <c r="F238" s="25"/>
      <c r="G238" s="26"/>
      <c r="H238" s="27"/>
      <c r="I238" s="28"/>
    </row>
    <row r="239" spans="1:9" s="45" customFormat="1" ht="25.5" x14ac:dyDescent="0.2">
      <c r="B239" s="22" t="s">
        <v>201</v>
      </c>
      <c r="C239" s="22" t="s">
        <v>114</v>
      </c>
      <c r="D239" s="101" t="s">
        <v>202</v>
      </c>
      <c r="E239" s="24">
        <v>2</v>
      </c>
      <c r="F239" s="25"/>
      <c r="G239" s="26">
        <f>+$E239*F239</f>
        <v>0</v>
      </c>
      <c r="H239" s="27"/>
      <c r="I239" s="28"/>
    </row>
    <row r="240" spans="1:9" s="45" customFormat="1" x14ac:dyDescent="0.2">
      <c r="B240" s="22"/>
      <c r="C240" s="22"/>
      <c r="D240" s="23"/>
      <c r="E240" s="24"/>
      <c r="F240" s="25"/>
      <c r="G240" s="26"/>
      <c r="H240" s="27"/>
      <c r="I240" s="28"/>
    </row>
    <row r="241" spans="1:9" s="45" customFormat="1" ht="51" x14ac:dyDescent="0.2">
      <c r="B241" s="22" t="s">
        <v>203</v>
      </c>
      <c r="C241" s="22" t="s">
        <v>114</v>
      </c>
      <c r="D241" s="101" t="s">
        <v>368</v>
      </c>
      <c r="E241" s="24">
        <v>1</v>
      </c>
      <c r="F241" s="25"/>
      <c r="G241" s="26">
        <f>+$E241*F241</f>
        <v>0</v>
      </c>
      <c r="H241" s="27"/>
      <c r="I241" s="28"/>
    </row>
    <row r="242" spans="1:9" s="45" customFormat="1" x14ac:dyDescent="0.2">
      <c r="B242" s="22"/>
      <c r="C242" s="22"/>
      <c r="D242" s="23"/>
      <c r="E242" s="24"/>
      <c r="F242" s="25"/>
      <c r="G242" s="26"/>
      <c r="H242" s="27"/>
      <c r="I242" s="28"/>
    </row>
    <row r="243" spans="1:9" s="45" customFormat="1" ht="51" x14ac:dyDescent="0.2">
      <c r="B243" s="22" t="s">
        <v>204</v>
      </c>
      <c r="C243" s="22" t="s">
        <v>114</v>
      </c>
      <c r="D243" s="23" t="s">
        <v>205</v>
      </c>
      <c r="E243" s="24">
        <v>1</v>
      </c>
      <c r="F243" s="25"/>
      <c r="G243" s="26">
        <f>+$E243*F243</f>
        <v>0</v>
      </c>
      <c r="H243" s="27"/>
      <c r="I243" s="28"/>
    </row>
    <row r="244" spans="1:9" s="45" customFormat="1" x14ac:dyDescent="0.2">
      <c r="B244" s="22"/>
      <c r="C244" s="22"/>
      <c r="D244" s="23"/>
      <c r="E244" s="24"/>
      <c r="F244" s="25"/>
      <c r="G244" s="26"/>
      <c r="H244" s="27"/>
      <c r="I244" s="28"/>
    </row>
    <row r="245" spans="1:9" s="45" customFormat="1" x14ac:dyDescent="0.2">
      <c r="A245" s="60"/>
      <c r="B245" s="65"/>
      <c r="C245" s="65"/>
      <c r="D245" s="67" t="s">
        <v>206</v>
      </c>
      <c r="E245" s="75"/>
      <c r="F245" s="76"/>
      <c r="G245" s="77">
        <f>SUM(G233:G244)</f>
        <v>0</v>
      </c>
      <c r="H245" s="65"/>
      <c r="I245" s="65"/>
    </row>
    <row r="246" spans="1:9" s="45" customFormat="1" x14ac:dyDescent="0.2">
      <c r="B246" s="22"/>
      <c r="C246" s="22"/>
      <c r="D246" s="23"/>
      <c r="E246" s="24"/>
      <c r="F246" s="25"/>
      <c r="G246" s="26"/>
      <c r="H246" s="27"/>
      <c r="I246" s="28"/>
    </row>
    <row r="247" spans="1:9" s="45" customFormat="1" x14ac:dyDescent="0.2">
      <c r="A247" s="60"/>
      <c r="B247" s="65"/>
      <c r="C247" s="65"/>
      <c r="D247" s="65" t="s">
        <v>207</v>
      </c>
      <c r="E247" s="66"/>
      <c r="F247" s="25"/>
      <c r="G247" s="26"/>
      <c r="H247" s="27"/>
      <c r="I247" s="28"/>
    </row>
    <row r="248" spans="1:9" s="45" customFormat="1" x14ac:dyDescent="0.2">
      <c r="B248" s="22"/>
      <c r="C248" s="22"/>
      <c r="D248" s="23"/>
      <c r="E248" s="24"/>
      <c r="F248" s="25"/>
      <c r="G248" s="26"/>
      <c r="H248" s="27"/>
      <c r="I248" s="28"/>
    </row>
    <row r="249" spans="1:9" s="45" customFormat="1" ht="127.5" x14ac:dyDescent="0.2">
      <c r="B249" s="22" t="s">
        <v>208</v>
      </c>
      <c r="C249" s="22" t="s">
        <v>114</v>
      </c>
      <c r="D249" s="101" t="s">
        <v>348</v>
      </c>
      <c r="E249" s="24">
        <v>10</v>
      </c>
      <c r="F249" s="25"/>
      <c r="G249" s="26">
        <f>+$E249*F249</f>
        <v>0</v>
      </c>
      <c r="H249" s="27"/>
      <c r="I249" s="28"/>
    </row>
    <row r="250" spans="1:9" s="45" customFormat="1" x14ac:dyDescent="0.2">
      <c r="B250" s="22"/>
      <c r="C250" s="22"/>
      <c r="D250" s="23"/>
      <c r="E250" s="24"/>
      <c r="F250" s="25"/>
      <c r="G250" s="26"/>
      <c r="H250" s="27"/>
      <c r="I250" s="28"/>
    </row>
    <row r="251" spans="1:9" s="45" customFormat="1" ht="138.75" customHeight="1" x14ac:dyDescent="0.2">
      <c r="B251" s="22" t="s">
        <v>209</v>
      </c>
      <c r="C251" s="22" t="s">
        <v>114</v>
      </c>
      <c r="D251" s="101" t="s">
        <v>349</v>
      </c>
      <c r="E251" s="24">
        <v>8</v>
      </c>
      <c r="F251" s="25"/>
      <c r="G251" s="26">
        <f>+$E251*F251</f>
        <v>0</v>
      </c>
      <c r="H251" s="27"/>
      <c r="I251" s="28"/>
    </row>
    <row r="252" spans="1:9" s="45" customFormat="1" x14ac:dyDescent="0.2">
      <c r="B252" s="22"/>
      <c r="C252" s="22"/>
      <c r="D252" s="23"/>
      <c r="E252" s="24"/>
      <c r="F252" s="25"/>
      <c r="G252" s="26"/>
      <c r="H252" s="27"/>
      <c r="I252" s="28"/>
    </row>
    <row r="253" spans="1:9" s="45" customFormat="1" ht="100.5" customHeight="1" x14ac:dyDescent="0.2">
      <c r="B253" s="22" t="s">
        <v>210</v>
      </c>
      <c r="C253" s="22" t="s">
        <v>114</v>
      </c>
      <c r="D253" s="101" t="s">
        <v>350</v>
      </c>
      <c r="E253" s="24">
        <v>3</v>
      </c>
      <c r="F253" s="25"/>
      <c r="G253" s="26">
        <f>+$E253*F253</f>
        <v>0</v>
      </c>
      <c r="H253" s="27"/>
      <c r="I253" s="28"/>
    </row>
    <row r="254" spans="1:9" s="45" customFormat="1" x14ac:dyDescent="0.2">
      <c r="B254" s="22"/>
      <c r="C254" s="22"/>
      <c r="D254" s="23"/>
      <c r="E254" s="24"/>
      <c r="F254" s="25"/>
      <c r="G254" s="26"/>
      <c r="H254" s="27"/>
      <c r="I254" s="28"/>
    </row>
    <row r="255" spans="1:9" s="45" customFormat="1" ht="127.5" x14ac:dyDescent="0.2">
      <c r="B255" s="22" t="s">
        <v>211</v>
      </c>
      <c r="C255" s="22" t="s">
        <v>15</v>
      </c>
      <c r="D255" s="101" t="s">
        <v>351</v>
      </c>
      <c r="E255" s="24">
        <v>12</v>
      </c>
      <c r="F255" s="25"/>
      <c r="G255" s="26">
        <f>+$E255*F255</f>
        <v>0</v>
      </c>
      <c r="H255" s="27"/>
      <c r="I255" s="28"/>
    </row>
    <row r="256" spans="1:9" s="45" customFormat="1" x14ac:dyDescent="0.2">
      <c r="B256" s="22"/>
      <c r="C256" s="22"/>
      <c r="D256" s="23"/>
      <c r="E256" s="24"/>
      <c r="F256" s="25"/>
      <c r="G256" s="26"/>
      <c r="H256" s="27"/>
      <c r="I256" s="28"/>
    </row>
    <row r="257" spans="2:9" s="45" customFormat="1" ht="89.25" x14ac:dyDescent="0.2">
      <c r="B257" s="22" t="s">
        <v>212</v>
      </c>
      <c r="C257" s="22" t="s">
        <v>15</v>
      </c>
      <c r="D257" s="101" t="s">
        <v>352</v>
      </c>
      <c r="E257" s="24">
        <v>2</v>
      </c>
      <c r="F257" s="25"/>
      <c r="G257" s="26">
        <f>+$E257*F257</f>
        <v>0</v>
      </c>
      <c r="H257" s="27"/>
      <c r="I257" s="28"/>
    </row>
    <row r="258" spans="2:9" s="45" customFormat="1" x14ac:dyDescent="0.2">
      <c r="B258" s="22"/>
      <c r="C258" s="22"/>
      <c r="D258" s="23"/>
      <c r="E258" s="24"/>
      <c r="F258" s="25"/>
      <c r="G258" s="26"/>
      <c r="H258" s="27"/>
      <c r="I258" s="28"/>
    </row>
    <row r="259" spans="2:9" s="45" customFormat="1" ht="89.25" x14ac:dyDescent="0.2">
      <c r="B259" s="22" t="s">
        <v>343</v>
      </c>
      <c r="C259" s="22" t="s">
        <v>15</v>
      </c>
      <c r="D259" s="101" t="s">
        <v>353</v>
      </c>
      <c r="E259" s="24">
        <v>3</v>
      </c>
      <c r="F259" s="25"/>
      <c r="G259" s="26">
        <f>+$E259*F259</f>
        <v>0</v>
      </c>
      <c r="H259" s="27"/>
      <c r="I259" s="28"/>
    </row>
    <row r="260" spans="2:9" s="45" customFormat="1" x14ac:dyDescent="0.2">
      <c r="B260" s="22"/>
      <c r="C260" s="22"/>
      <c r="D260" s="23"/>
      <c r="E260" s="24"/>
      <c r="F260" s="25"/>
      <c r="G260" s="26"/>
      <c r="H260" s="27"/>
      <c r="I260" s="28"/>
    </row>
    <row r="261" spans="2:9" s="45" customFormat="1" ht="89.25" x14ac:dyDescent="0.2">
      <c r="B261" s="22" t="s">
        <v>213</v>
      </c>
      <c r="C261" s="22" t="s">
        <v>15</v>
      </c>
      <c r="D261" s="101" t="s">
        <v>354</v>
      </c>
      <c r="E261" s="24">
        <v>4</v>
      </c>
      <c r="F261" s="25"/>
      <c r="G261" s="26">
        <f>+$E261*F261</f>
        <v>0</v>
      </c>
      <c r="H261" s="27"/>
      <c r="I261" s="28"/>
    </row>
    <row r="262" spans="2:9" s="45" customFormat="1" x14ac:dyDescent="0.2">
      <c r="B262" s="22"/>
      <c r="C262" s="22"/>
      <c r="D262" s="23"/>
      <c r="E262" s="24"/>
      <c r="F262" s="25"/>
      <c r="G262" s="26"/>
      <c r="H262" s="27"/>
      <c r="I262" s="28"/>
    </row>
    <row r="263" spans="2:9" s="45" customFormat="1" ht="89.25" x14ac:dyDescent="0.2">
      <c r="B263" s="22" t="s">
        <v>214</v>
      </c>
      <c r="C263" s="22" t="s">
        <v>15</v>
      </c>
      <c r="D263" s="101" t="s">
        <v>355</v>
      </c>
      <c r="E263" s="24">
        <v>1</v>
      </c>
      <c r="F263" s="25"/>
      <c r="G263" s="26">
        <f>+$E263*F263</f>
        <v>0</v>
      </c>
      <c r="H263" s="27"/>
      <c r="I263" s="28"/>
    </row>
    <row r="264" spans="2:9" s="45" customFormat="1" x14ac:dyDescent="0.2">
      <c r="B264" s="22"/>
      <c r="C264" s="22"/>
      <c r="D264" s="23"/>
      <c r="E264" s="24"/>
      <c r="F264" s="25"/>
      <c r="G264" s="26"/>
      <c r="H264" s="27"/>
      <c r="I264" s="28"/>
    </row>
    <row r="265" spans="2:9" s="45" customFormat="1" ht="89.25" x14ac:dyDescent="0.2">
      <c r="B265" s="22" t="s">
        <v>215</v>
      </c>
      <c r="C265" s="22" t="s">
        <v>15</v>
      </c>
      <c r="D265" s="101" t="s">
        <v>356</v>
      </c>
      <c r="E265" s="24">
        <v>3</v>
      </c>
      <c r="F265" s="25"/>
      <c r="G265" s="26">
        <f>+$E265*F265</f>
        <v>0</v>
      </c>
      <c r="H265" s="27"/>
      <c r="I265" s="28"/>
    </row>
    <row r="266" spans="2:9" s="45" customFormat="1" x14ac:dyDescent="0.2">
      <c r="B266" s="22"/>
      <c r="C266" s="22"/>
      <c r="D266" s="23"/>
      <c r="E266" s="24"/>
      <c r="F266" s="25"/>
      <c r="G266" s="26"/>
      <c r="H266" s="27"/>
      <c r="I266" s="28"/>
    </row>
    <row r="267" spans="2:9" s="45" customFormat="1" ht="89.25" x14ac:dyDescent="0.2">
      <c r="B267" s="22" t="s">
        <v>216</v>
      </c>
      <c r="C267" s="22" t="s">
        <v>15</v>
      </c>
      <c r="D267" s="101" t="s">
        <v>357</v>
      </c>
      <c r="E267" s="24">
        <v>4</v>
      </c>
      <c r="F267" s="25"/>
      <c r="G267" s="26">
        <f>+$E267*F267</f>
        <v>0</v>
      </c>
      <c r="H267" s="27"/>
      <c r="I267" s="28"/>
    </row>
    <row r="268" spans="2:9" s="45" customFormat="1" x14ac:dyDescent="0.2">
      <c r="B268" s="22"/>
      <c r="C268" s="22"/>
      <c r="D268" s="23"/>
      <c r="E268" s="24"/>
      <c r="F268" s="25"/>
      <c r="G268" s="26"/>
      <c r="H268" s="27"/>
      <c r="I268" s="28"/>
    </row>
    <row r="269" spans="2:9" s="45" customFormat="1" ht="99.75" customHeight="1" x14ac:dyDescent="0.2">
      <c r="B269" s="22" t="s">
        <v>217</v>
      </c>
      <c r="C269" s="22" t="s">
        <v>15</v>
      </c>
      <c r="D269" s="101" t="s">
        <v>358</v>
      </c>
      <c r="E269" s="24">
        <v>1</v>
      </c>
      <c r="F269" s="25"/>
      <c r="G269" s="26">
        <f>+$E269*F269</f>
        <v>0</v>
      </c>
      <c r="H269" s="27"/>
      <c r="I269" s="28"/>
    </row>
    <row r="270" spans="2:9" s="45" customFormat="1" x14ac:dyDescent="0.2">
      <c r="B270" s="22"/>
      <c r="C270" s="22"/>
      <c r="D270" s="23"/>
      <c r="E270" s="24"/>
      <c r="F270" s="25"/>
      <c r="G270" s="26"/>
      <c r="H270" s="27"/>
      <c r="I270" s="28"/>
    </row>
    <row r="271" spans="2:9" s="45" customFormat="1" ht="89.25" x14ac:dyDescent="0.2">
      <c r="B271" s="22" t="s">
        <v>218</v>
      </c>
      <c r="C271" s="22" t="s">
        <v>12</v>
      </c>
      <c r="D271" s="101" t="s">
        <v>328</v>
      </c>
      <c r="E271" s="24">
        <v>67.7</v>
      </c>
      <c r="F271" s="25"/>
      <c r="G271" s="26">
        <f>+$E271*F271</f>
        <v>0</v>
      </c>
      <c r="H271" s="27"/>
      <c r="I271" s="28"/>
    </row>
    <row r="272" spans="2:9" s="45" customFormat="1" x14ac:dyDescent="0.2">
      <c r="B272" s="22"/>
      <c r="C272" s="22"/>
      <c r="D272" s="23"/>
      <c r="E272" s="24"/>
      <c r="F272" s="25"/>
      <c r="G272" s="26"/>
      <c r="H272" s="27"/>
      <c r="I272" s="28"/>
    </row>
    <row r="273" spans="1:9" s="45" customFormat="1" ht="89.25" x14ac:dyDescent="0.2">
      <c r="B273" s="22" t="s">
        <v>219</v>
      </c>
      <c r="C273" s="22" t="s">
        <v>12</v>
      </c>
      <c r="D273" s="101" t="s">
        <v>329</v>
      </c>
      <c r="E273" s="24">
        <v>12.8</v>
      </c>
      <c r="F273" s="25"/>
      <c r="G273" s="26">
        <f>+$E273*F273</f>
        <v>0</v>
      </c>
      <c r="H273" s="27"/>
      <c r="I273" s="28"/>
    </row>
    <row r="274" spans="1:9" s="45" customFormat="1" x14ac:dyDescent="0.2">
      <c r="B274" s="22"/>
      <c r="C274" s="22"/>
      <c r="D274" s="23"/>
      <c r="E274" s="24"/>
      <c r="F274" s="25"/>
      <c r="G274" s="26"/>
      <c r="H274" s="27"/>
      <c r="I274" s="28"/>
    </row>
    <row r="275" spans="1:9" s="45" customFormat="1" ht="38.25" x14ac:dyDescent="0.2">
      <c r="B275" s="22" t="s">
        <v>220</v>
      </c>
      <c r="C275" s="22" t="s">
        <v>12</v>
      </c>
      <c r="D275" s="101" t="s">
        <v>330</v>
      </c>
      <c r="E275" s="24">
        <v>4.5999999999999996</v>
      </c>
      <c r="F275" s="25"/>
      <c r="G275" s="26">
        <f>+$E275*F275</f>
        <v>0</v>
      </c>
      <c r="H275" s="27"/>
      <c r="I275" s="28"/>
    </row>
    <row r="276" spans="1:9" s="45" customFormat="1" x14ac:dyDescent="0.2">
      <c r="B276" s="22"/>
      <c r="C276" s="22"/>
      <c r="D276" s="23"/>
      <c r="E276" s="24"/>
      <c r="F276" s="25"/>
      <c r="G276" s="26"/>
      <c r="H276" s="27"/>
      <c r="I276" s="28"/>
    </row>
    <row r="277" spans="1:9" s="45" customFormat="1" ht="38.25" x14ac:dyDescent="0.2">
      <c r="B277" s="22" t="s">
        <v>221</v>
      </c>
      <c r="C277" s="22" t="s">
        <v>15</v>
      </c>
      <c r="D277" s="101" t="s">
        <v>331</v>
      </c>
      <c r="E277" s="24">
        <v>0.72</v>
      </c>
      <c r="F277" s="25"/>
      <c r="G277" s="26">
        <f>+$E277*F277</f>
        <v>0</v>
      </c>
      <c r="H277" s="27"/>
      <c r="I277" s="28"/>
    </row>
    <row r="278" spans="1:9" s="45" customFormat="1" x14ac:dyDescent="0.2">
      <c r="B278" s="22"/>
      <c r="C278" s="22"/>
      <c r="D278" s="23"/>
      <c r="E278" s="24"/>
      <c r="F278" s="25"/>
      <c r="G278" s="26"/>
      <c r="H278" s="27"/>
      <c r="I278" s="28"/>
    </row>
    <row r="279" spans="1:9" s="45" customFormat="1" x14ac:dyDescent="0.2">
      <c r="A279" s="60"/>
      <c r="B279" s="65"/>
      <c r="C279" s="65"/>
      <c r="D279" s="67" t="s">
        <v>222</v>
      </c>
      <c r="E279" s="75"/>
      <c r="F279" s="76"/>
      <c r="G279" s="77">
        <f>SUM(G249:G278)</f>
        <v>0</v>
      </c>
      <c r="H279" s="65"/>
      <c r="I279" s="65"/>
    </row>
    <row r="280" spans="1:9" s="45" customFormat="1" x14ac:dyDescent="0.2">
      <c r="B280" s="22"/>
      <c r="C280" s="22"/>
      <c r="D280" s="23"/>
      <c r="E280" s="24"/>
      <c r="F280" s="25"/>
      <c r="G280" s="26"/>
      <c r="H280" s="27"/>
      <c r="I280" s="28"/>
    </row>
    <row r="281" spans="1:9" s="45" customFormat="1" x14ac:dyDescent="0.2">
      <c r="A281" s="60"/>
      <c r="B281" s="65"/>
      <c r="C281" s="65"/>
      <c r="D281" s="65" t="s">
        <v>223</v>
      </c>
      <c r="E281" s="66"/>
      <c r="F281" s="25"/>
      <c r="G281" s="26"/>
      <c r="H281" s="27"/>
      <c r="I281" s="28"/>
    </row>
    <row r="282" spans="1:9" s="45" customFormat="1" x14ac:dyDescent="0.2">
      <c r="B282" s="22"/>
      <c r="C282" s="22"/>
      <c r="D282" s="23"/>
      <c r="E282" s="24"/>
      <c r="F282" s="25"/>
      <c r="G282" s="26"/>
      <c r="H282" s="27"/>
      <c r="I282" s="28"/>
    </row>
    <row r="283" spans="1:9" s="45" customFormat="1" ht="153" x14ac:dyDescent="0.2">
      <c r="B283" s="22" t="s">
        <v>224</v>
      </c>
      <c r="C283" s="22" t="s">
        <v>114</v>
      </c>
      <c r="D283" s="23" t="s">
        <v>225</v>
      </c>
      <c r="E283" s="24">
        <v>4</v>
      </c>
      <c r="F283" s="25"/>
      <c r="G283" s="26">
        <f>+$E283*F283</f>
        <v>0</v>
      </c>
      <c r="H283" s="27"/>
      <c r="I283" s="28"/>
    </row>
    <row r="284" spans="1:9" s="45" customFormat="1" x14ac:dyDescent="0.2">
      <c r="B284" s="22"/>
      <c r="C284" s="22"/>
      <c r="D284" s="23"/>
      <c r="E284" s="24"/>
      <c r="F284" s="25"/>
      <c r="G284" s="26"/>
      <c r="H284" s="27"/>
      <c r="I284" s="28"/>
    </row>
    <row r="285" spans="1:9" s="45" customFormat="1" x14ac:dyDescent="0.2">
      <c r="A285" s="60"/>
      <c r="B285" s="65"/>
      <c r="C285" s="65"/>
      <c r="D285" s="67" t="s">
        <v>226</v>
      </c>
      <c r="E285" s="75"/>
      <c r="F285" s="76"/>
      <c r="G285" s="77">
        <f>SUM(G283:G284)</f>
        <v>0</v>
      </c>
      <c r="H285" s="65"/>
      <c r="I285" s="65"/>
    </row>
    <row r="286" spans="1:9" s="45" customFormat="1" x14ac:dyDescent="0.2">
      <c r="A286" s="60"/>
      <c r="B286" s="57"/>
      <c r="C286" s="57"/>
      <c r="D286" s="35" t="s">
        <v>227</v>
      </c>
      <c r="E286" s="61"/>
      <c r="F286" s="73"/>
      <c r="G286" s="74">
        <f>SUM(G285+G279+G245)</f>
        <v>0</v>
      </c>
      <c r="H286" s="57"/>
      <c r="I286" s="57"/>
    </row>
    <row r="287" spans="1:9" s="45" customFormat="1" x14ac:dyDescent="0.2">
      <c r="B287" s="22"/>
      <c r="C287" s="22"/>
      <c r="D287" s="23"/>
      <c r="E287" s="24"/>
      <c r="F287" s="25"/>
      <c r="G287" s="26"/>
      <c r="H287" s="27"/>
      <c r="I287" s="28"/>
    </row>
    <row r="288" spans="1:9" s="45" customFormat="1" x14ac:dyDescent="0.2">
      <c r="B288" s="22"/>
      <c r="C288" s="22"/>
      <c r="D288" s="23"/>
      <c r="E288" s="24"/>
      <c r="F288" s="25"/>
      <c r="G288" s="26"/>
      <c r="H288" s="27"/>
      <c r="I288" s="28"/>
    </row>
    <row r="289" spans="1:9" s="45" customFormat="1" x14ac:dyDescent="0.2">
      <c r="A289" s="60"/>
      <c r="B289" s="57"/>
      <c r="C289" s="57"/>
      <c r="D289" s="57" t="s">
        <v>228</v>
      </c>
      <c r="E289" s="36"/>
      <c r="F289" s="25"/>
      <c r="G289" s="26"/>
      <c r="H289" s="27"/>
      <c r="I289" s="28"/>
    </row>
    <row r="290" spans="1:9" s="45" customFormat="1" x14ac:dyDescent="0.2">
      <c r="B290" s="22"/>
      <c r="C290" s="22"/>
      <c r="D290" s="23"/>
      <c r="E290" s="24"/>
      <c r="F290" s="25"/>
      <c r="G290" s="26"/>
      <c r="H290" s="27"/>
      <c r="I290" s="28"/>
    </row>
    <row r="291" spans="1:9" s="45" customFormat="1" ht="99.75" customHeight="1" x14ac:dyDescent="0.2">
      <c r="B291" s="22" t="s">
        <v>229</v>
      </c>
      <c r="C291" s="22" t="s">
        <v>114</v>
      </c>
      <c r="D291" s="101" t="s">
        <v>332</v>
      </c>
      <c r="E291" s="24">
        <v>6</v>
      </c>
      <c r="F291" s="25"/>
      <c r="G291" s="26">
        <f>+$E291*F291</f>
        <v>0</v>
      </c>
      <c r="H291" s="27"/>
      <c r="I291" s="28"/>
    </row>
    <row r="292" spans="1:9" s="45" customFormat="1" x14ac:dyDescent="0.2">
      <c r="B292" s="22"/>
      <c r="C292" s="22"/>
      <c r="D292" s="23"/>
      <c r="E292" s="24"/>
      <c r="F292" s="25"/>
      <c r="G292" s="26"/>
      <c r="H292" s="27"/>
      <c r="I292" s="28"/>
    </row>
    <row r="293" spans="1:9" s="45" customFormat="1" ht="76.5" x14ac:dyDescent="0.2">
      <c r="B293" s="22" t="s">
        <v>230</v>
      </c>
      <c r="C293" s="22" t="s">
        <v>114</v>
      </c>
      <c r="D293" s="101" t="s">
        <v>359</v>
      </c>
      <c r="E293" s="24">
        <v>2</v>
      </c>
      <c r="F293" s="25"/>
      <c r="G293" s="26">
        <f>+$E293*F293</f>
        <v>0</v>
      </c>
      <c r="H293" s="27"/>
      <c r="I293" s="28"/>
    </row>
    <row r="294" spans="1:9" s="45" customFormat="1" x14ac:dyDescent="0.2">
      <c r="B294" s="22"/>
      <c r="C294" s="22"/>
      <c r="D294" s="23"/>
      <c r="E294" s="24"/>
      <c r="F294" s="25"/>
      <c r="G294" s="26"/>
      <c r="H294" s="27"/>
      <c r="I294" s="28"/>
    </row>
    <row r="295" spans="1:9" s="45" customFormat="1" ht="76.5" x14ac:dyDescent="0.2">
      <c r="B295" s="22" t="s">
        <v>231</v>
      </c>
      <c r="C295" s="22" t="s">
        <v>114</v>
      </c>
      <c r="D295" s="101" t="s">
        <v>360</v>
      </c>
      <c r="E295" s="24">
        <v>4</v>
      </c>
      <c r="F295" s="25"/>
      <c r="G295" s="26">
        <f>+$E295*F295</f>
        <v>0</v>
      </c>
      <c r="H295" s="27"/>
      <c r="I295" s="28"/>
    </row>
    <row r="296" spans="1:9" s="45" customFormat="1" x14ac:dyDescent="0.2">
      <c r="B296" s="22"/>
      <c r="C296" s="22"/>
      <c r="D296" s="23"/>
      <c r="E296" s="24"/>
      <c r="F296" s="25"/>
      <c r="G296" s="26"/>
      <c r="H296" s="27"/>
      <c r="I296" s="28"/>
    </row>
    <row r="297" spans="1:9" s="45" customFormat="1" ht="76.5" x14ac:dyDescent="0.2">
      <c r="B297" s="22" t="s">
        <v>232</v>
      </c>
      <c r="C297" s="22" t="s">
        <v>114</v>
      </c>
      <c r="D297" s="101" t="s">
        <v>361</v>
      </c>
      <c r="E297" s="24">
        <v>2</v>
      </c>
      <c r="F297" s="25"/>
      <c r="G297" s="26">
        <f>+$E297*F297</f>
        <v>0</v>
      </c>
      <c r="H297" s="27"/>
      <c r="I297" s="28"/>
    </row>
    <row r="298" spans="1:9" s="45" customFormat="1" x14ac:dyDescent="0.2">
      <c r="B298" s="22"/>
      <c r="C298" s="22"/>
      <c r="D298" s="23"/>
      <c r="E298" s="24"/>
      <c r="F298" s="25"/>
      <c r="G298" s="26"/>
      <c r="H298" s="27"/>
      <c r="I298" s="28"/>
    </row>
    <row r="299" spans="1:9" s="60" customFormat="1" x14ac:dyDescent="0.2">
      <c r="B299" s="57"/>
      <c r="C299" s="57"/>
      <c r="D299" s="35" t="s">
        <v>233</v>
      </c>
      <c r="E299" s="61"/>
      <c r="F299" s="73"/>
      <c r="G299" s="74">
        <f>SUM(G291:G298)</f>
        <v>0</v>
      </c>
      <c r="H299" s="57"/>
      <c r="I299" s="57"/>
    </row>
    <row r="300" spans="1:9" s="45" customFormat="1" x14ac:dyDescent="0.2">
      <c r="B300" s="22"/>
      <c r="C300" s="22"/>
      <c r="D300" s="23"/>
      <c r="E300" s="24"/>
      <c r="F300" s="25"/>
      <c r="G300" s="26"/>
      <c r="H300" s="27"/>
      <c r="I300" s="28"/>
    </row>
    <row r="301" spans="1:9" s="45" customFormat="1" x14ac:dyDescent="0.2">
      <c r="B301" s="2"/>
      <c r="C301" s="2"/>
      <c r="D301" s="2"/>
      <c r="E301" s="24"/>
      <c r="F301" s="25"/>
      <c r="G301" s="26"/>
      <c r="H301" s="27"/>
      <c r="I301" s="28"/>
    </row>
    <row r="302" spans="1:9" s="45" customFormat="1" x14ac:dyDescent="0.2">
      <c r="A302" s="60"/>
      <c r="B302" s="57"/>
      <c r="C302" s="57"/>
      <c r="D302" s="57" t="s">
        <v>234</v>
      </c>
      <c r="E302" s="36"/>
      <c r="F302" s="25"/>
      <c r="G302" s="26"/>
      <c r="H302" s="27"/>
      <c r="I302" s="28"/>
    </row>
    <row r="303" spans="1:9" s="45" customFormat="1" x14ac:dyDescent="0.2">
      <c r="B303" s="22"/>
      <c r="C303" s="22"/>
      <c r="D303" s="23"/>
      <c r="E303" s="24"/>
      <c r="F303" s="25"/>
      <c r="G303" s="26"/>
      <c r="H303" s="27"/>
      <c r="I303" s="28"/>
    </row>
    <row r="304" spans="1:9" s="45" customFormat="1" ht="76.5" x14ac:dyDescent="0.2">
      <c r="B304" s="22" t="s">
        <v>235</v>
      </c>
      <c r="C304" s="22" t="s">
        <v>114</v>
      </c>
      <c r="D304" s="23" t="s">
        <v>236</v>
      </c>
      <c r="E304" s="24">
        <v>5</v>
      </c>
      <c r="F304" s="25"/>
      <c r="G304" s="26">
        <f>+$E304*F304</f>
        <v>0</v>
      </c>
      <c r="H304" s="27"/>
      <c r="I304" s="28"/>
    </row>
    <row r="305" spans="1:9" s="45" customFormat="1" x14ac:dyDescent="0.2">
      <c r="B305" s="22"/>
      <c r="C305" s="22"/>
      <c r="D305" s="23"/>
      <c r="E305" s="24"/>
      <c r="F305" s="25"/>
      <c r="G305" s="26"/>
      <c r="H305" s="27"/>
      <c r="I305" s="28"/>
    </row>
    <row r="306" spans="1:9" s="45" customFormat="1" ht="75" customHeight="1" x14ac:dyDescent="0.2">
      <c r="B306" s="22" t="s">
        <v>237</v>
      </c>
      <c r="C306" s="22" t="s">
        <v>114</v>
      </c>
      <c r="D306" s="23" t="s">
        <v>238</v>
      </c>
      <c r="E306" s="24">
        <v>5</v>
      </c>
      <c r="F306" s="25"/>
      <c r="G306" s="26">
        <f>+$E306*F306</f>
        <v>0</v>
      </c>
      <c r="H306" s="27"/>
      <c r="I306" s="28"/>
    </row>
    <row r="307" spans="1:9" s="45" customFormat="1" x14ac:dyDescent="0.2">
      <c r="B307" s="22"/>
      <c r="C307" s="22"/>
      <c r="D307" s="23"/>
      <c r="E307" s="24"/>
      <c r="F307" s="25"/>
      <c r="G307" s="26"/>
      <c r="H307" s="27"/>
      <c r="I307" s="28"/>
    </row>
    <row r="308" spans="1:9" s="45" customFormat="1" ht="63.75" x14ac:dyDescent="0.2">
      <c r="B308" s="22" t="s">
        <v>239</v>
      </c>
      <c r="C308" s="22" t="s">
        <v>114</v>
      </c>
      <c r="D308" s="23" t="s">
        <v>240</v>
      </c>
      <c r="E308" s="24">
        <v>3</v>
      </c>
      <c r="F308" s="25"/>
      <c r="G308" s="26">
        <f>+$E308*F308</f>
        <v>0</v>
      </c>
      <c r="H308" s="27"/>
      <c r="I308" s="28"/>
    </row>
    <row r="309" spans="1:9" s="45" customFormat="1" x14ac:dyDescent="0.2">
      <c r="B309" s="22"/>
      <c r="C309" s="22"/>
      <c r="D309" s="23"/>
      <c r="E309" s="24"/>
      <c r="F309" s="25"/>
      <c r="G309" s="26"/>
      <c r="H309" s="27"/>
      <c r="I309" s="28"/>
    </row>
    <row r="310" spans="1:9" s="45" customFormat="1" ht="102" x14ac:dyDescent="0.2">
      <c r="B310" s="22" t="s">
        <v>241</v>
      </c>
      <c r="C310" s="22" t="s">
        <v>98</v>
      </c>
      <c r="D310" s="101" t="s">
        <v>333</v>
      </c>
      <c r="E310" s="24">
        <v>78.58</v>
      </c>
      <c r="F310" s="25"/>
      <c r="G310" s="26">
        <f>+$E310*F310</f>
        <v>0</v>
      </c>
      <c r="H310" s="27"/>
      <c r="I310" s="28"/>
    </row>
    <row r="311" spans="1:9" s="45" customFormat="1" x14ac:dyDescent="0.2">
      <c r="B311" s="22"/>
      <c r="C311" s="22"/>
      <c r="D311" s="23"/>
      <c r="E311" s="24"/>
      <c r="F311" s="25"/>
      <c r="G311" s="26"/>
      <c r="H311" s="27"/>
      <c r="I311" s="28"/>
    </row>
    <row r="312" spans="1:9" s="60" customFormat="1" x14ac:dyDescent="0.2">
      <c r="B312" s="57"/>
      <c r="C312" s="57"/>
      <c r="D312" s="35" t="s">
        <v>242</v>
      </c>
      <c r="E312" s="61"/>
      <c r="F312" s="73"/>
      <c r="G312" s="74">
        <f>SUM(G304:G311)</f>
        <v>0</v>
      </c>
      <c r="H312" s="57"/>
      <c r="I312" s="57"/>
    </row>
    <row r="313" spans="1:9" s="45" customFormat="1" x14ac:dyDescent="0.2">
      <c r="B313" s="22"/>
      <c r="C313" s="22"/>
      <c r="D313" s="23"/>
      <c r="E313" s="24"/>
      <c r="F313" s="25"/>
      <c r="G313" s="26"/>
      <c r="H313" s="27"/>
      <c r="I313" s="28"/>
    </row>
    <row r="314" spans="1:9" s="45" customFormat="1" x14ac:dyDescent="0.2">
      <c r="B314" s="22"/>
      <c r="C314" s="22"/>
      <c r="D314" s="23"/>
      <c r="E314" s="24"/>
      <c r="F314" s="25"/>
      <c r="G314" s="26"/>
      <c r="H314" s="78"/>
      <c r="I314" s="26"/>
    </row>
    <row r="315" spans="1:9" s="45" customFormat="1" x14ac:dyDescent="0.2">
      <c r="A315" s="60"/>
      <c r="B315" s="57"/>
      <c r="C315" s="57"/>
      <c r="D315" s="57" t="s">
        <v>243</v>
      </c>
      <c r="E315" s="36"/>
      <c r="F315" s="25"/>
      <c r="G315" s="26"/>
      <c r="H315" s="78"/>
      <c r="I315" s="26"/>
    </row>
    <row r="316" spans="1:9" s="45" customFormat="1" x14ac:dyDescent="0.2">
      <c r="A316" s="60"/>
      <c r="B316" s="65"/>
      <c r="C316" s="65"/>
      <c r="D316" s="65" t="s">
        <v>244</v>
      </c>
      <c r="E316" s="66"/>
      <c r="F316" s="25"/>
      <c r="G316" s="26"/>
      <c r="H316" s="27"/>
      <c r="I316" s="28"/>
    </row>
    <row r="317" spans="1:9" s="45" customFormat="1" x14ac:dyDescent="0.2">
      <c r="B317" s="22"/>
      <c r="C317" s="22"/>
      <c r="D317" s="23"/>
      <c r="E317" s="24"/>
      <c r="F317" s="25"/>
      <c r="G317" s="26"/>
      <c r="H317" s="27"/>
      <c r="I317" s="28"/>
    </row>
    <row r="318" spans="1:9" s="45" customFormat="1" ht="51" x14ac:dyDescent="0.2">
      <c r="B318" s="22" t="s">
        <v>245</v>
      </c>
      <c r="C318" s="22" t="s">
        <v>12</v>
      </c>
      <c r="D318" s="23" t="s">
        <v>246</v>
      </c>
      <c r="E318" s="24">
        <v>6.5</v>
      </c>
      <c r="F318" s="25"/>
      <c r="G318" s="26">
        <f>+$E318*F318</f>
        <v>0</v>
      </c>
      <c r="H318" s="27"/>
      <c r="I318" s="28"/>
    </row>
    <row r="319" spans="1:9" s="45" customFormat="1" x14ac:dyDescent="0.2">
      <c r="B319" s="22"/>
      <c r="C319" s="22"/>
      <c r="D319" s="23"/>
      <c r="E319" s="24"/>
      <c r="F319" s="25"/>
      <c r="G319" s="26"/>
      <c r="H319" s="27"/>
      <c r="I319" s="28"/>
    </row>
    <row r="320" spans="1:9" s="45" customFormat="1" ht="51" x14ac:dyDescent="0.2">
      <c r="B320" s="22" t="s">
        <v>247</v>
      </c>
      <c r="C320" s="22" t="s">
        <v>12</v>
      </c>
      <c r="D320" s="23" t="s">
        <v>248</v>
      </c>
      <c r="E320" s="24">
        <v>47.3</v>
      </c>
      <c r="F320" s="25"/>
      <c r="G320" s="26">
        <f>+$E320*F320</f>
        <v>0</v>
      </c>
      <c r="H320" s="27"/>
      <c r="I320" s="28"/>
    </row>
    <row r="321" spans="1:9" s="45" customFormat="1" x14ac:dyDescent="0.2">
      <c r="B321" s="22"/>
      <c r="C321" s="22"/>
      <c r="D321" s="23"/>
      <c r="E321" s="24"/>
      <c r="F321" s="25"/>
      <c r="G321" s="26"/>
      <c r="H321" s="27"/>
      <c r="I321" s="28"/>
    </row>
    <row r="322" spans="1:9" s="45" customFormat="1" x14ac:dyDescent="0.2">
      <c r="B322" s="22" t="s">
        <v>249</v>
      </c>
      <c r="C322" s="22" t="s">
        <v>114</v>
      </c>
      <c r="D322" s="101" t="s">
        <v>362</v>
      </c>
      <c r="E322" s="24">
        <v>6</v>
      </c>
      <c r="F322" s="25"/>
      <c r="G322" s="26">
        <f>+$E322*F322</f>
        <v>0</v>
      </c>
      <c r="H322" s="27"/>
      <c r="I322" s="28"/>
    </row>
    <row r="323" spans="1:9" s="45" customFormat="1" x14ac:dyDescent="0.2">
      <c r="B323" s="22"/>
      <c r="C323" s="22"/>
      <c r="D323" s="23"/>
      <c r="E323" s="24"/>
      <c r="F323" s="25"/>
      <c r="G323" s="26"/>
      <c r="H323" s="27"/>
      <c r="I323" s="28"/>
    </row>
    <row r="324" spans="1:9" s="45" customFormat="1" ht="114.75" x14ac:dyDescent="0.2">
      <c r="B324" s="22" t="s">
        <v>250</v>
      </c>
      <c r="C324" s="22" t="s">
        <v>12</v>
      </c>
      <c r="D324" s="23" t="s">
        <v>251</v>
      </c>
      <c r="E324" s="24">
        <v>20.399999999999999</v>
      </c>
      <c r="F324" s="25"/>
      <c r="G324" s="26">
        <f>+$E324*F324</f>
        <v>0</v>
      </c>
      <c r="H324" s="27"/>
      <c r="I324" s="28"/>
    </row>
    <row r="325" spans="1:9" s="45" customFormat="1" x14ac:dyDescent="0.2">
      <c r="B325" s="22"/>
      <c r="C325" s="22"/>
      <c r="D325" s="23"/>
      <c r="E325" s="24"/>
      <c r="F325" s="25"/>
      <c r="G325" s="26"/>
      <c r="H325" s="27"/>
      <c r="I325" s="28"/>
    </row>
    <row r="326" spans="1:9" s="60" customFormat="1" x14ac:dyDescent="0.2">
      <c r="B326" s="65"/>
      <c r="C326" s="65"/>
      <c r="D326" s="67" t="s">
        <v>252</v>
      </c>
      <c r="E326" s="75"/>
      <c r="F326" s="76"/>
      <c r="G326" s="77">
        <f>SUM(G318:G325)</f>
        <v>0</v>
      </c>
      <c r="H326" s="65"/>
      <c r="I326" s="65"/>
    </row>
    <row r="327" spans="1:9" s="45" customFormat="1" x14ac:dyDescent="0.2">
      <c r="B327" s="22"/>
      <c r="C327" s="22"/>
      <c r="D327" s="23"/>
      <c r="E327" s="24"/>
      <c r="F327" s="25"/>
      <c r="G327" s="26"/>
      <c r="H327" s="27"/>
      <c r="I327" s="28"/>
    </row>
    <row r="328" spans="1:9" s="45" customFormat="1" x14ac:dyDescent="0.2">
      <c r="B328" s="22"/>
      <c r="C328" s="22"/>
      <c r="D328" s="23"/>
      <c r="E328" s="24"/>
      <c r="F328" s="25"/>
      <c r="G328" s="26"/>
      <c r="H328" s="27"/>
      <c r="I328" s="28"/>
    </row>
    <row r="329" spans="1:9" s="45" customFormat="1" x14ac:dyDescent="0.2">
      <c r="A329" s="60"/>
      <c r="B329" s="65"/>
      <c r="C329" s="65"/>
      <c r="D329" s="65" t="s">
        <v>253</v>
      </c>
      <c r="E329" s="66"/>
      <c r="F329" s="25"/>
      <c r="G329" s="26"/>
      <c r="H329" s="27"/>
      <c r="I329" s="28"/>
    </row>
    <row r="330" spans="1:9" s="45" customFormat="1" x14ac:dyDescent="0.2">
      <c r="B330" s="22"/>
      <c r="C330" s="22"/>
      <c r="D330" s="23"/>
      <c r="E330" s="24"/>
      <c r="F330" s="25"/>
      <c r="G330" s="26"/>
      <c r="H330" s="27"/>
      <c r="I330" s="28"/>
    </row>
    <row r="331" spans="1:9" s="45" customFormat="1" ht="102" x14ac:dyDescent="0.2">
      <c r="B331" s="22" t="s">
        <v>254</v>
      </c>
      <c r="C331" s="22" t="s">
        <v>255</v>
      </c>
      <c r="D331" s="101" t="s">
        <v>334</v>
      </c>
      <c r="E331" s="24">
        <v>40</v>
      </c>
      <c r="F331" s="25"/>
      <c r="G331" s="26">
        <f>+$E331*F331</f>
        <v>0</v>
      </c>
      <c r="H331" s="27"/>
      <c r="I331" s="28"/>
    </row>
    <row r="332" spans="1:9" s="45" customFormat="1" x14ac:dyDescent="0.2">
      <c r="B332" s="22"/>
      <c r="C332" s="22"/>
      <c r="D332" s="23"/>
      <c r="E332" s="24"/>
      <c r="F332" s="25"/>
      <c r="G332" s="26"/>
      <c r="H332" s="27"/>
      <c r="I332" s="28"/>
    </row>
    <row r="333" spans="1:9" s="45" customFormat="1" ht="102" x14ac:dyDescent="0.2">
      <c r="B333" s="22" t="s">
        <v>256</v>
      </c>
      <c r="C333" s="22" t="s">
        <v>255</v>
      </c>
      <c r="D333" s="101" t="s">
        <v>366</v>
      </c>
      <c r="E333" s="24">
        <v>40</v>
      </c>
      <c r="F333" s="25"/>
      <c r="G333" s="26">
        <f>+$E333*F333</f>
        <v>0</v>
      </c>
      <c r="H333" s="27"/>
      <c r="I333" s="28"/>
    </row>
    <row r="334" spans="1:9" s="45" customFormat="1" x14ac:dyDescent="0.2">
      <c r="B334" s="22"/>
      <c r="C334" s="22"/>
      <c r="D334" s="23"/>
      <c r="E334" s="24"/>
      <c r="F334" s="25"/>
      <c r="G334" s="26"/>
      <c r="H334" s="27"/>
      <c r="I334" s="28"/>
    </row>
    <row r="335" spans="1:9" s="45" customFormat="1" ht="38.25" x14ac:dyDescent="0.2">
      <c r="B335" s="22" t="s">
        <v>257</v>
      </c>
      <c r="C335" s="22" t="s">
        <v>255</v>
      </c>
      <c r="D335" s="101" t="s">
        <v>335</v>
      </c>
      <c r="E335" s="24">
        <v>1</v>
      </c>
      <c r="F335" s="25"/>
      <c r="G335" s="26">
        <f>+$E335*F335</f>
        <v>0</v>
      </c>
      <c r="H335" s="27"/>
      <c r="I335" s="28"/>
    </row>
    <row r="336" spans="1:9" s="45" customFormat="1" x14ac:dyDescent="0.2">
      <c r="B336" s="22"/>
      <c r="C336" s="22"/>
      <c r="D336" s="23"/>
      <c r="E336" s="24"/>
      <c r="F336" s="25"/>
      <c r="G336" s="26"/>
      <c r="H336" s="27"/>
      <c r="I336" s="28"/>
    </row>
    <row r="337" spans="2:9" s="45" customFormat="1" x14ac:dyDescent="0.2">
      <c r="B337" s="22" t="s">
        <v>258</v>
      </c>
      <c r="C337" s="22" t="s">
        <v>255</v>
      </c>
      <c r="D337" s="23" t="s">
        <v>259</v>
      </c>
      <c r="E337" s="24">
        <v>1</v>
      </c>
      <c r="F337" s="25"/>
      <c r="G337" s="26">
        <f>+$E337*F337</f>
        <v>0</v>
      </c>
      <c r="H337" s="27"/>
      <c r="I337" s="28"/>
    </row>
    <row r="338" spans="2:9" s="45" customFormat="1" x14ac:dyDescent="0.2">
      <c r="B338" s="22"/>
      <c r="C338" s="22"/>
      <c r="D338" s="23"/>
      <c r="E338" s="24"/>
      <c r="F338" s="25"/>
      <c r="G338" s="26"/>
      <c r="H338" s="27"/>
      <c r="I338" s="28"/>
    </row>
    <row r="339" spans="2:9" s="45" customFormat="1" ht="76.5" x14ac:dyDescent="0.2">
      <c r="B339" s="22" t="s">
        <v>260</v>
      </c>
      <c r="C339" s="22" t="s">
        <v>255</v>
      </c>
      <c r="D339" s="23" t="s">
        <v>261</v>
      </c>
      <c r="E339" s="24">
        <v>1</v>
      </c>
      <c r="F339" s="25"/>
      <c r="G339" s="26">
        <f>+$E339*F339</f>
        <v>0</v>
      </c>
      <c r="H339" s="27"/>
      <c r="I339" s="28"/>
    </row>
    <row r="340" spans="2:9" s="45" customFormat="1" x14ac:dyDescent="0.2">
      <c r="B340" s="22"/>
      <c r="C340" s="22"/>
      <c r="D340" s="23"/>
      <c r="E340" s="24"/>
      <c r="F340" s="25"/>
      <c r="G340" s="26"/>
      <c r="H340" s="27"/>
      <c r="I340" s="28"/>
    </row>
    <row r="341" spans="2:9" s="45" customFormat="1" ht="38.25" x14ac:dyDescent="0.2">
      <c r="B341" s="22" t="s">
        <v>262</v>
      </c>
      <c r="C341" s="22" t="s">
        <v>12</v>
      </c>
      <c r="D341" s="23" t="s">
        <v>263</v>
      </c>
      <c r="E341" s="24">
        <v>3</v>
      </c>
      <c r="F341" s="25"/>
      <c r="G341" s="26">
        <f>+$E341*F341</f>
        <v>0</v>
      </c>
      <c r="H341" s="27"/>
      <c r="I341" s="28"/>
    </row>
    <row r="342" spans="2:9" s="45" customFormat="1" x14ac:dyDescent="0.2">
      <c r="B342" s="22"/>
      <c r="C342" s="22"/>
      <c r="D342" s="23"/>
      <c r="E342" s="24"/>
      <c r="F342" s="25"/>
      <c r="G342" s="26"/>
      <c r="H342" s="27"/>
      <c r="I342" s="28"/>
    </row>
    <row r="343" spans="2:9" s="45" customFormat="1" ht="25.5" x14ac:dyDescent="0.2">
      <c r="B343" s="22" t="s">
        <v>264</v>
      </c>
      <c r="C343" s="22" t="s">
        <v>12</v>
      </c>
      <c r="D343" s="23" t="s">
        <v>265</v>
      </c>
      <c r="E343" s="24">
        <v>11</v>
      </c>
      <c r="F343" s="25"/>
      <c r="G343" s="26">
        <f>+$E343*F343</f>
        <v>0</v>
      </c>
      <c r="H343" s="27"/>
      <c r="I343" s="28"/>
    </row>
    <row r="344" spans="2:9" s="45" customFormat="1" x14ac:dyDescent="0.2">
      <c r="B344" s="22"/>
      <c r="C344" s="22"/>
      <c r="D344" s="23"/>
      <c r="E344" s="24"/>
      <c r="F344" s="25"/>
      <c r="G344" s="26"/>
      <c r="H344" s="27"/>
      <c r="I344" s="28"/>
    </row>
    <row r="345" spans="2:9" s="45" customFormat="1" ht="63.75" x14ac:dyDescent="0.2">
      <c r="B345" s="22" t="s">
        <v>266</v>
      </c>
      <c r="C345" s="22" t="s">
        <v>12</v>
      </c>
      <c r="D345" s="23" t="s">
        <v>267</v>
      </c>
      <c r="E345" s="24">
        <v>14</v>
      </c>
      <c r="F345" s="25"/>
      <c r="G345" s="26">
        <f>+$E345*F345</f>
        <v>0</v>
      </c>
      <c r="H345" s="27"/>
      <c r="I345" s="28"/>
    </row>
    <row r="346" spans="2:9" s="45" customFormat="1" x14ac:dyDescent="0.2">
      <c r="B346" s="22"/>
      <c r="C346" s="22"/>
      <c r="D346" s="23"/>
      <c r="E346" s="24"/>
      <c r="F346" s="25"/>
      <c r="G346" s="26"/>
      <c r="H346" s="27"/>
      <c r="I346" s="28"/>
    </row>
    <row r="347" spans="2:9" s="45" customFormat="1" ht="51" x14ac:dyDescent="0.2">
      <c r="B347" s="22" t="s">
        <v>268</v>
      </c>
      <c r="C347" s="22" t="s">
        <v>12</v>
      </c>
      <c r="D347" s="23" t="s">
        <v>269</v>
      </c>
      <c r="E347" s="24">
        <v>71</v>
      </c>
      <c r="F347" s="25"/>
      <c r="G347" s="26">
        <f>+$E347*F347</f>
        <v>0</v>
      </c>
      <c r="H347" s="27"/>
      <c r="I347" s="28"/>
    </row>
    <row r="348" spans="2:9" s="45" customFormat="1" x14ac:dyDescent="0.2">
      <c r="B348" s="22"/>
      <c r="C348" s="22"/>
      <c r="D348" s="23"/>
      <c r="E348" s="24"/>
      <c r="F348" s="25"/>
      <c r="G348" s="26"/>
      <c r="H348" s="27"/>
      <c r="I348" s="28"/>
    </row>
    <row r="349" spans="2:9" s="45" customFormat="1" ht="63.75" x14ac:dyDescent="0.2">
      <c r="B349" s="22" t="s">
        <v>270</v>
      </c>
      <c r="C349" s="22" t="s">
        <v>12</v>
      </c>
      <c r="D349" s="23" t="s">
        <v>271</v>
      </c>
      <c r="E349" s="24">
        <v>3</v>
      </c>
      <c r="F349" s="25"/>
      <c r="G349" s="26">
        <f>+$E349*F349</f>
        <v>0</v>
      </c>
      <c r="H349" s="27"/>
      <c r="I349" s="28"/>
    </row>
    <row r="350" spans="2:9" s="45" customFormat="1" x14ac:dyDescent="0.2">
      <c r="B350" s="22"/>
      <c r="C350" s="22"/>
      <c r="D350" s="23"/>
      <c r="E350" s="24"/>
      <c r="F350" s="25"/>
      <c r="G350" s="26"/>
      <c r="H350" s="27"/>
      <c r="I350" s="28"/>
    </row>
    <row r="351" spans="2:9" s="45" customFormat="1" x14ac:dyDescent="0.2">
      <c r="B351" s="22" t="s">
        <v>272</v>
      </c>
      <c r="C351" s="22" t="s">
        <v>114</v>
      </c>
      <c r="D351" s="23" t="s">
        <v>273</v>
      </c>
      <c r="E351" s="24">
        <v>1</v>
      </c>
      <c r="F351" s="25"/>
      <c r="G351" s="26">
        <f>+$E351*F351</f>
        <v>0</v>
      </c>
      <c r="H351" s="27"/>
      <c r="I351" s="28"/>
    </row>
    <row r="352" spans="2:9" s="45" customFormat="1" x14ac:dyDescent="0.2">
      <c r="B352" s="22"/>
      <c r="C352" s="22"/>
      <c r="D352" s="23"/>
      <c r="E352" s="24"/>
      <c r="F352" s="25"/>
      <c r="G352" s="26"/>
      <c r="H352" s="27"/>
      <c r="I352" s="28"/>
    </row>
    <row r="353" spans="1:9" s="45" customFormat="1" ht="25.5" x14ac:dyDescent="0.2">
      <c r="B353" s="22" t="s">
        <v>274</v>
      </c>
      <c r="C353" s="22" t="s">
        <v>114</v>
      </c>
      <c r="D353" s="23" t="s">
        <v>275</v>
      </c>
      <c r="E353" s="24">
        <v>2</v>
      </c>
      <c r="F353" s="25"/>
      <c r="G353" s="26">
        <f>+$E353*F353</f>
        <v>0</v>
      </c>
      <c r="H353" s="27"/>
      <c r="I353" s="28"/>
    </row>
    <row r="354" spans="1:9" s="45" customFormat="1" x14ac:dyDescent="0.2">
      <c r="B354" s="22"/>
      <c r="C354" s="22"/>
      <c r="D354" s="23"/>
      <c r="E354" s="24"/>
      <c r="F354" s="25"/>
      <c r="G354" s="26"/>
      <c r="H354" s="27"/>
      <c r="I354" s="28"/>
    </row>
    <row r="355" spans="1:9" s="45" customFormat="1" ht="63.75" x14ac:dyDescent="0.2">
      <c r="B355" s="22" t="s">
        <v>276</v>
      </c>
      <c r="C355" s="22" t="s">
        <v>277</v>
      </c>
      <c r="D355" s="23" t="s">
        <v>278</v>
      </c>
      <c r="E355" s="24">
        <v>1</v>
      </c>
      <c r="F355" s="25"/>
      <c r="G355" s="26">
        <f>+$E355*F355</f>
        <v>0</v>
      </c>
      <c r="H355" s="27"/>
      <c r="I355" s="28"/>
    </row>
    <row r="356" spans="1:9" s="45" customFormat="1" x14ac:dyDescent="0.2">
      <c r="B356" s="22"/>
      <c r="C356" s="22"/>
      <c r="D356" s="23"/>
      <c r="E356" s="24"/>
      <c r="F356" s="25"/>
      <c r="G356" s="26"/>
      <c r="H356" s="27"/>
      <c r="I356" s="28"/>
    </row>
    <row r="357" spans="1:9" s="45" customFormat="1" x14ac:dyDescent="0.2">
      <c r="B357" s="22" t="s">
        <v>279</v>
      </c>
      <c r="C357" s="22" t="s">
        <v>255</v>
      </c>
      <c r="D357" s="23" t="s">
        <v>280</v>
      </c>
      <c r="E357" s="24">
        <v>1</v>
      </c>
      <c r="F357" s="25"/>
      <c r="G357" s="26">
        <f>+$E357*F357</f>
        <v>0</v>
      </c>
      <c r="H357" s="27"/>
      <c r="I357" s="28"/>
    </row>
    <row r="358" spans="1:9" s="45" customFormat="1" x14ac:dyDescent="0.2">
      <c r="B358" s="22"/>
      <c r="C358" s="22"/>
      <c r="D358" s="23"/>
      <c r="E358" s="24"/>
      <c r="F358" s="25"/>
      <c r="G358" s="26"/>
      <c r="H358" s="27"/>
      <c r="I358" s="28"/>
    </row>
    <row r="359" spans="1:9" s="45" customFormat="1" ht="64.5" customHeight="1" x14ac:dyDescent="0.2">
      <c r="B359" s="22" t="s">
        <v>281</v>
      </c>
      <c r="C359" s="22" t="s">
        <v>277</v>
      </c>
      <c r="D359" s="101" t="s">
        <v>363</v>
      </c>
      <c r="E359" s="24">
        <v>1</v>
      </c>
      <c r="F359" s="25"/>
      <c r="G359" s="26">
        <f>+$E359*F359</f>
        <v>0</v>
      </c>
      <c r="H359" s="27"/>
      <c r="I359" s="28"/>
    </row>
    <row r="360" spans="1:9" s="45" customFormat="1" x14ac:dyDescent="0.2">
      <c r="B360" s="22"/>
      <c r="C360" s="22"/>
      <c r="D360" s="23"/>
      <c r="E360" s="24"/>
      <c r="F360" s="25"/>
      <c r="G360" s="26"/>
      <c r="H360" s="27"/>
      <c r="I360" s="28"/>
    </row>
    <row r="361" spans="1:9" s="45" customFormat="1" ht="25.5" x14ac:dyDescent="0.2">
      <c r="B361" s="22" t="s">
        <v>282</v>
      </c>
      <c r="C361" s="22" t="s">
        <v>277</v>
      </c>
      <c r="D361" s="23" t="s">
        <v>283</v>
      </c>
      <c r="E361" s="24">
        <v>1</v>
      </c>
      <c r="F361" s="25"/>
      <c r="G361" s="26">
        <f>+$E361*F361</f>
        <v>0</v>
      </c>
      <c r="H361" s="27"/>
      <c r="I361" s="28"/>
    </row>
    <row r="362" spans="1:9" s="45" customFormat="1" x14ac:dyDescent="0.2">
      <c r="B362" s="22"/>
      <c r="C362" s="22"/>
      <c r="D362" s="23"/>
      <c r="E362" s="24"/>
      <c r="F362" s="25"/>
      <c r="G362" s="26"/>
      <c r="H362" s="27"/>
      <c r="I362" s="28"/>
    </row>
    <row r="363" spans="1:9" s="60" customFormat="1" x14ac:dyDescent="0.2">
      <c r="B363" s="65"/>
      <c r="C363" s="65"/>
      <c r="D363" s="67" t="s">
        <v>284</v>
      </c>
      <c r="E363" s="75"/>
      <c r="F363" s="76"/>
      <c r="G363" s="77">
        <f>SUM(G331:G362)</f>
        <v>0</v>
      </c>
      <c r="H363" s="65"/>
      <c r="I363" s="65"/>
    </row>
    <row r="364" spans="1:9" s="45" customFormat="1" x14ac:dyDescent="0.2">
      <c r="B364" s="22"/>
      <c r="C364" s="22"/>
      <c r="D364" s="23"/>
      <c r="E364" s="24"/>
      <c r="F364" s="25"/>
      <c r="G364" s="26"/>
      <c r="H364" s="27"/>
      <c r="I364" s="28"/>
    </row>
    <row r="365" spans="1:9" s="45" customFormat="1" x14ac:dyDescent="0.2">
      <c r="B365" s="22"/>
      <c r="C365" s="22"/>
      <c r="D365" s="23"/>
      <c r="E365" s="24"/>
      <c r="F365" s="25"/>
      <c r="G365" s="26"/>
      <c r="H365" s="27"/>
      <c r="I365" s="28"/>
    </row>
    <row r="366" spans="1:9" s="45" customFormat="1" x14ac:dyDescent="0.2">
      <c r="A366" s="60"/>
      <c r="B366" s="65"/>
      <c r="C366" s="65"/>
      <c r="D366" s="65" t="s">
        <v>285</v>
      </c>
      <c r="E366" s="66"/>
      <c r="F366" s="25"/>
      <c r="G366" s="26"/>
      <c r="H366" s="27"/>
      <c r="I366" s="28"/>
    </row>
    <row r="367" spans="1:9" s="45" customFormat="1" x14ac:dyDescent="0.2">
      <c r="B367" s="22"/>
      <c r="C367" s="22"/>
      <c r="D367" s="23"/>
      <c r="E367" s="24"/>
      <c r="F367" s="25"/>
      <c r="G367" s="26"/>
      <c r="H367" s="27"/>
      <c r="I367" s="28"/>
    </row>
    <row r="368" spans="1:9" s="45" customFormat="1" ht="51" x14ac:dyDescent="0.2">
      <c r="B368" s="22" t="s">
        <v>286</v>
      </c>
      <c r="C368" s="22" t="s">
        <v>12</v>
      </c>
      <c r="D368" s="101" t="s">
        <v>367</v>
      </c>
      <c r="E368" s="24">
        <v>4</v>
      </c>
      <c r="F368" s="25"/>
      <c r="G368" s="26">
        <f>+$E368*F368</f>
        <v>0</v>
      </c>
      <c r="H368" s="27"/>
      <c r="I368" s="28"/>
    </row>
    <row r="369" spans="1:9" s="45" customFormat="1" x14ac:dyDescent="0.2">
      <c r="B369" s="22"/>
      <c r="C369" s="22"/>
      <c r="D369" s="23"/>
      <c r="E369" s="24"/>
      <c r="F369" s="25"/>
      <c r="G369" s="26"/>
      <c r="H369" s="27"/>
      <c r="I369" s="28"/>
    </row>
    <row r="370" spans="1:9" s="45" customFormat="1" ht="76.5" x14ac:dyDescent="0.2">
      <c r="B370" s="22" t="s">
        <v>287</v>
      </c>
      <c r="C370" s="22" t="s">
        <v>12</v>
      </c>
      <c r="D370" s="23" t="s">
        <v>288</v>
      </c>
      <c r="E370" s="24">
        <v>14</v>
      </c>
      <c r="F370" s="25"/>
      <c r="G370" s="26">
        <f>+$E370*F370</f>
        <v>0</v>
      </c>
      <c r="H370" s="27"/>
      <c r="I370" s="28"/>
    </row>
    <row r="371" spans="1:9" s="45" customFormat="1" x14ac:dyDescent="0.2">
      <c r="B371" s="22"/>
      <c r="C371" s="22"/>
      <c r="D371" s="23"/>
      <c r="E371" s="24"/>
      <c r="F371" s="25"/>
      <c r="G371" s="26"/>
      <c r="H371" s="27"/>
      <c r="I371" s="28"/>
    </row>
    <row r="372" spans="1:9" s="45" customFormat="1" ht="38.25" x14ac:dyDescent="0.2">
      <c r="B372" s="22" t="s">
        <v>289</v>
      </c>
      <c r="C372" s="22" t="s">
        <v>114</v>
      </c>
      <c r="D372" s="23" t="s">
        <v>290</v>
      </c>
      <c r="E372" s="24">
        <v>8</v>
      </c>
      <c r="F372" s="25"/>
      <c r="G372" s="26">
        <f>+$E372*F372</f>
        <v>0</v>
      </c>
      <c r="H372" s="27"/>
      <c r="I372" s="28"/>
    </row>
    <row r="373" spans="1:9" s="45" customFormat="1" x14ac:dyDescent="0.2">
      <c r="B373" s="22"/>
      <c r="C373" s="22"/>
      <c r="D373" s="23"/>
      <c r="E373" s="24"/>
      <c r="F373" s="25"/>
      <c r="G373" s="26"/>
      <c r="H373" s="27"/>
      <c r="I373" s="28"/>
    </row>
    <row r="374" spans="1:9" s="45" customFormat="1" ht="38.25" x14ac:dyDescent="0.2">
      <c r="B374" s="22" t="s">
        <v>291</v>
      </c>
      <c r="C374" s="22" t="s">
        <v>12</v>
      </c>
      <c r="D374" s="23" t="s">
        <v>292</v>
      </c>
      <c r="E374" s="24">
        <v>12</v>
      </c>
      <c r="F374" s="25"/>
      <c r="G374" s="26">
        <f>+$E374*F374</f>
        <v>0</v>
      </c>
      <c r="H374" s="27"/>
      <c r="I374" s="28"/>
    </row>
    <row r="375" spans="1:9" s="45" customFormat="1" x14ac:dyDescent="0.2">
      <c r="B375" s="22"/>
      <c r="C375" s="22"/>
      <c r="D375" s="23"/>
      <c r="E375" s="24"/>
      <c r="F375" s="25"/>
      <c r="G375" s="26"/>
      <c r="H375" s="27"/>
      <c r="I375" s="28"/>
    </row>
    <row r="376" spans="1:9" s="45" customFormat="1" ht="38.25" x14ac:dyDescent="0.2">
      <c r="B376" s="22" t="s">
        <v>293</v>
      </c>
      <c r="C376" s="22" t="s">
        <v>114</v>
      </c>
      <c r="D376" s="101" t="s">
        <v>336</v>
      </c>
      <c r="E376" s="24">
        <v>4</v>
      </c>
      <c r="F376" s="25"/>
      <c r="G376" s="26">
        <f>+$E376*F376</f>
        <v>0</v>
      </c>
      <c r="H376" s="27"/>
      <c r="I376" s="28"/>
    </row>
    <row r="377" spans="1:9" s="45" customFormat="1" x14ac:dyDescent="0.2">
      <c r="B377" s="22"/>
      <c r="C377" s="22"/>
      <c r="D377" s="23"/>
      <c r="E377" s="24"/>
      <c r="F377" s="25"/>
      <c r="G377" s="26"/>
      <c r="H377" s="27"/>
      <c r="I377" s="28"/>
    </row>
    <row r="378" spans="1:9" s="45" customFormat="1" ht="25.5" x14ac:dyDescent="0.2">
      <c r="B378" s="22" t="s">
        <v>294</v>
      </c>
      <c r="C378" s="22" t="s">
        <v>277</v>
      </c>
      <c r="D378" s="23" t="s">
        <v>295</v>
      </c>
      <c r="E378" s="24">
        <v>1</v>
      </c>
      <c r="F378" s="25"/>
      <c r="G378" s="26">
        <f>+$E378*F378</f>
        <v>0</v>
      </c>
      <c r="H378" s="27"/>
      <c r="I378" s="28"/>
    </row>
    <row r="379" spans="1:9" s="45" customFormat="1" x14ac:dyDescent="0.2">
      <c r="B379" s="22"/>
      <c r="C379" s="22"/>
      <c r="D379" s="23"/>
      <c r="E379" s="24"/>
      <c r="F379" s="25"/>
      <c r="G379" s="26"/>
      <c r="H379" s="27"/>
      <c r="I379" s="28"/>
    </row>
    <row r="380" spans="1:9" s="60" customFormat="1" x14ac:dyDescent="0.2">
      <c r="B380" s="65"/>
      <c r="C380" s="65"/>
      <c r="D380" s="67" t="s">
        <v>296</v>
      </c>
      <c r="E380" s="75"/>
      <c r="F380" s="76"/>
      <c r="G380" s="77">
        <f>SUM(G368:G379)</f>
        <v>0</v>
      </c>
      <c r="H380" s="65"/>
      <c r="I380" s="65"/>
    </row>
    <row r="381" spans="1:9" s="45" customFormat="1" x14ac:dyDescent="0.2">
      <c r="B381" s="22"/>
      <c r="C381" s="22"/>
      <c r="D381" s="23"/>
      <c r="E381" s="24"/>
      <c r="F381" s="25"/>
      <c r="G381" s="26"/>
      <c r="H381" s="27"/>
      <c r="I381" s="28"/>
    </row>
    <row r="382" spans="1:9" s="45" customFormat="1" x14ac:dyDescent="0.2">
      <c r="B382" s="22"/>
      <c r="C382" s="22"/>
      <c r="D382" s="23"/>
      <c r="E382" s="24"/>
      <c r="F382" s="25"/>
      <c r="G382" s="26"/>
      <c r="H382" s="27"/>
      <c r="I382" s="28"/>
    </row>
    <row r="383" spans="1:9" s="45" customFormat="1" x14ac:dyDescent="0.2">
      <c r="A383" s="60"/>
      <c r="B383" s="65"/>
      <c r="C383" s="65"/>
      <c r="D383" s="65" t="s">
        <v>297</v>
      </c>
      <c r="E383" s="66"/>
      <c r="F383" s="25"/>
      <c r="G383" s="26"/>
      <c r="H383" s="27"/>
      <c r="I383" s="28"/>
    </row>
    <row r="384" spans="1:9" s="45" customFormat="1" x14ac:dyDescent="0.2">
      <c r="B384" s="22"/>
      <c r="C384" s="22"/>
      <c r="D384" s="23"/>
      <c r="E384" s="24"/>
      <c r="F384" s="25"/>
      <c r="G384" s="26"/>
      <c r="H384" s="27"/>
      <c r="I384" s="28"/>
    </row>
    <row r="385" spans="2:9" s="45" customFormat="1" ht="88.5" customHeight="1" x14ac:dyDescent="0.2">
      <c r="B385" s="22" t="s">
        <v>298</v>
      </c>
      <c r="C385" s="22" t="s">
        <v>277</v>
      </c>
      <c r="D385" s="101" t="s">
        <v>337</v>
      </c>
      <c r="E385" s="24">
        <v>1</v>
      </c>
      <c r="F385" s="25"/>
      <c r="G385" s="26">
        <f>+$E385*F385</f>
        <v>0</v>
      </c>
      <c r="H385" s="27"/>
      <c r="I385" s="28"/>
    </row>
    <row r="386" spans="2:9" s="45" customFormat="1" x14ac:dyDescent="0.2">
      <c r="B386" s="22"/>
      <c r="C386" s="22"/>
      <c r="D386" s="23"/>
      <c r="E386" s="24"/>
      <c r="F386" s="25"/>
      <c r="G386" s="26"/>
      <c r="H386" s="27"/>
      <c r="I386" s="28"/>
    </row>
    <row r="387" spans="2:9" s="45" customFormat="1" ht="38.25" x14ac:dyDescent="0.2">
      <c r="B387" s="22" t="s">
        <v>299</v>
      </c>
      <c r="C387" s="22" t="s">
        <v>114</v>
      </c>
      <c r="D387" s="23" t="s">
        <v>300</v>
      </c>
      <c r="E387" s="24">
        <v>1</v>
      </c>
      <c r="F387" s="25"/>
      <c r="G387" s="26">
        <f>+$E387*F387</f>
        <v>0</v>
      </c>
      <c r="H387" s="27"/>
      <c r="I387" s="28"/>
    </row>
    <row r="388" spans="2:9" s="45" customFormat="1" x14ac:dyDescent="0.2">
      <c r="B388" s="22"/>
      <c r="C388" s="22"/>
      <c r="D388" s="23"/>
      <c r="E388" s="24"/>
      <c r="F388" s="25"/>
      <c r="G388" s="26"/>
      <c r="H388" s="27"/>
      <c r="I388" s="28"/>
    </row>
    <row r="389" spans="2:9" s="45" customFormat="1" ht="38.25" x14ac:dyDescent="0.2">
      <c r="B389" s="22" t="s">
        <v>301</v>
      </c>
      <c r="C389" s="22" t="s">
        <v>12</v>
      </c>
      <c r="D389" s="23" t="s">
        <v>302</v>
      </c>
      <c r="E389" s="24">
        <v>7</v>
      </c>
      <c r="F389" s="25"/>
      <c r="G389" s="26">
        <f>+$E389*F389</f>
        <v>0</v>
      </c>
      <c r="H389" s="27"/>
      <c r="I389" s="28"/>
    </row>
    <row r="390" spans="2:9" s="45" customFormat="1" x14ac:dyDescent="0.2">
      <c r="B390" s="22"/>
      <c r="C390" s="22"/>
      <c r="D390" s="23"/>
      <c r="E390" s="24"/>
      <c r="F390" s="25"/>
      <c r="G390" s="26"/>
      <c r="H390" s="27"/>
      <c r="I390" s="28"/>
    </row>
    <row r="391" spans="2:9" s="45" customFormat="1" ht="63.75" x14ac:dyDescent="0.2">
      <c r="B391" s="22" t="s">
        <v>303</v>
      </c>
      <c r="C391" s="22" t="s">
        <v>114</v>
      </c>
      <c r="D391" s="23" t="s">
        <v>304</v>
      </c>
      <c r="E391" s="24">
        <v>1</v>
      </c>
      <c r="F391" s="25"/>
      <c r="G391" s="26">
        <f>+$E391*F391</f>
        <v>0</v>
      </c>
      <c r="H391" s="27"/>
      <c r="I391" s="28"/>
    </row>
    <row r="392" spans="2:9" s="45" customFormat="1" x14ac:dyDescent="0.2">
      <c r="B392" s="22"/>
      <c r="C392" s="22"/>
      <c r="D392" s="23"/>
      <c r="E392" s="24"/>
      <c r="F392" s="25"/>
      <c r="G392" s="26"/>
      <c r="H392" s="27"/>
      <c r="I392" s="28"/>
    </row>
    <row r="393" spans="2:9" s="45" customFormat="1" ht="25.5" x14ac:dyDescent="0.2">
      <c r="B393" s="22" t="s">
        <v>305</v>
      </c>
      <c r="C393" s="22" t="s">
        <v>114</v>
      </c>
      <c r="D393" s="101" t="s">
        <v>338</v>
      </c>
      <c r="E393" s="24">
        <v>1</v>
      </c>
      <c r="F393" s="25"/>
      <c r="G393" s="26">
        <f>+$E393*F393</f>
        <v>0</v>
      </c>
      <c r="H393" s="27"/>
      <c r="I393" s="28"/>
    </row>
    <row r="394" spans="2:9" s="45" customFormat="1" x14ac:dyDescent="0.2">
      <c r="B394" s="22"/>
      <c r="C394" s="22"/>
      <c r="D394" s="23"/>
      <c r="E394" s="24"/>
      <c r="F394" s="25"/>
      <c r="G394" s="26"/>
      <c r="H394" s="27"/>
      <c r="I394" s="28"/>
    </row>
    <row r="395" spans="2:9" s="45" customFormat="1" ht="178.5" x14ac:dyDescent="0.2">
      <c r="B395" s="22" t="s">
        <v>306</v>
      </c>
      <c r="C395" s="22" t="s">
        <v>114</v>
      </c>
      <c r="D395" s="101" t="s">
        <v>364</v>
      </c>
      <c r="E395" s="24">
        <v>1</v>
      </c>
      <c r="F395" s="25"/>
      <c r="G395" s="26">
        <f>+$E395*F395</f>
        <v>0</v>
      </c>
      <c r="H395" s="27"/>
      <c r="I395" s="28"/>
    </row>
    <row r="396" spans="2:9" s="45" customFormat="1" x14ac:dyDescent="0.2">
      <c r="B396" s="22"/>
      <c r="C396" s="22"/>
      <c r="D396" s="23"/>
      <c r="E396" s="24"/>
      <c r="F396" s="25"/>
      <c r="G396" s="26"/>
      <c r="H396" s="27"/>
      <c r="I396" s="28"/>
    </row>
    <row r="397" spans="2:9" s="45" customFormat="1" ht="76.5" x14ac:dyDescent="0.2">
      <c r="B397" s="22" t="s">
        <v>307</v>
      </c>
      <c r="C397" s="22" t="s">
        <v>114</v>
      </c>
      <c r="D397" s="101" t="s">
        <v>339</v>
      </c>
      <c r="E397" s="24">
        <v>2</v>
      </c>
      <c r="F397" s="25"/>
      <c r="G397" s="26">
        <f>+$E397*F397</f>
        <v>0</v>
      </c>
      <c r="H397" s="27"/>
      <c r="I397" s="28"/>
    </row>
    <row r="398" spans="2:9" s="45" customFormat="1" x14ac:dyDescent="0.2">
      <c r="B398" s="22"/>
      <c r="C398" s="22"/>
      <c r="D398" s="23"/>
      <c r="E398" s="24"/>
      <c r="F398" s="25"/>
      <c r="G398" s="26"/>
      <c r="H398" s="27"/>
      <c r="I398" s="28"/>
    </row>
    <row r="399" spans="2:9" s="45" customFormat="1" ht="38.25" x14ac:dyDescent="0.2">
      <c r="B399" s="22" t="s">
        <v>308</v>
      </c>
      <c r="C399" s="22" t="s">
        <v>277</v>
      </c>
      <c r="D399" s="101" t="s">
        <v>340</v>
      </c>
      <c r="E399" s="24">
        <v>1</v>
      </c>
      <c r="F399" s="25"/>
      <c r="G399" s="26">
        <f>+$E399*F399</f>
        <v>0</v>
      </c>
      <c r="H399" s="27"/>
      <c r="I399" s="28"/>
    </row>
    <row r="400" spans="2:9" s="45" customFormat="1" x14ac:dyDescent="0.2">
      <c r="B400" s="22"/>
      <c r="C400" s="22"/>
      <c r="D400" s="23"/>
      <c r="E400" s="24"/>
      <c r="F400" s="25"/>
      <c r="G400" s="26"/>
      <c r="H400" s="27"/>
      <c r="I400" s="28"/>
    </row>
    <row r="401" spans="1:250" s="45" customFormat="1" ht="25.5" x14ac:dyDescent="0.2">
      <c r="B401" s="22" t="s">
        <v>309</v>
      </c>
      <c r="C401" s="22" t="s">
        <v>277</v>
      </c>
      <c r="D401" s="101" t="s">
        <v>365</v>
      </c>
      <c r="E401" s="24">
        <v>1</v>
      </c>
      <c r="F401" s="25"/>
      <c r="G401" s="26">
        <f>+$E401*F401</f>
        <v>0</v>
      </c>
      <c r="H401" s="27"/>
      <c r="I401" s="28"/>
    </row>
    <row r="402" spans="1:250" s="45" customFormat="1" x14ac:dyDescent="0.2">
      <c r="B402" s="22"/>
      <c r="C402" s="22"/>
      <c r="D402" s="23"/>
      <c r="E402" s="24"/>
      <c r="F402" s="25"/>
      <c r="G402" s="26"/>
      <c r="H402" s="27"/>
      <c r="I402" s="28"/>
    </row>
    <row r="403" spans="1:250" s="45" customFormat="1" ht="63.75" x14ac:dyDescent="0.2">
      <c r="B403" s="22" t="s">
        <v>310</v>
      </c>
      <c r="C403" s="22" t="s">
        <v>114</v>
      </c>
      <c r="D403" s="101" t="s">
        <v>341</v>
      </c>
      <c r="E403" s="24">
        <v>4</v>
      </c>
      <c r="F403" s="25"/>
      <c r="G403" s="26">
        <f>+$E403*F403</f>
        <v>0</v>
      </c>
      <c r="H403" s="27"/>
      <c r="I403" s="28"/>
    </row>
    <row r="404" spans="1:250" s="45" customFormat="1" x14ac:dyDescent="0.2">
      <c r="B404" s="22"/>
      <c r="C404" s="22"/>
      <c r="D404" s="23"/>
      <c r="E404" s="24"/>
      <c r="F404" s="25"/>
      <c r="G404" s="26"/>
      <c r="H404" s="27"/>
      <c r="I404" s="28"/>
    </row>
    <row r="405" spans="1:250" s="60" customFormat="1" x14ac:dyDescent="0.2">
      <c r="B405" s="65"/>
      <c r="C405" s="65"/>
      <c r="D405" s="67" t="s">
        <v>297</v>
      </c>
      <c r="E405" s="75"/>
      <c r="F405" s="76"/>
      <c r="G405" s="77">
        <f>SUM(G385:G404)</f>
        <v>0</v>
      </c>
      <c r="H405" s="65"/>
      <c r="I405" s="65"/>
    </row>
    <row r="406" spans="1:250" s="45" customFormat="1" x14ac:dyDescent="0.2">
      <c r="B406" s="22"/>
      <c r="C406" s="22"/>
      <c r="D406" s="23"/>
      <c r="E406" s="24"/>
      <c r="F406" s="25"/>
      <c r="G406" s="26"/>
      <c r="H406" s="27"/>
      <c r="I406" s="28"/>
    </row>
    <row r="407" spans="1:250" s="45" customFormat="1" x14ac:dyDescent="0.2">
      <c r="A407" s="60"/>
      <c r="B407" s="65"/>
      <c r="C407" s="65"/>
      <c r="D407" s="65" t="s">
        <v>311</v>
      </c>
      <c r="E407" s="66"/>
      <c r="F407" s="25"/>
      <c r="G407" s="26"/>
      <c r="H407" s="27"/>
      <c r="I407" s="28"/>
    </row>
    <row r="408" spans="1:250" s="45" customFormat="1" x14ac:dyDescent="0.2">
      <c r="B408" s="22"/>
      <c r="C408" s="22"/>
      <c r="D408" s="23"/>
      <c r="E408" s="24"/>
      <c r="F408" s="25"/>
      <c r="G408" s="26"/>
      <c r="H408" s="27"/>
      <c r="I408" s="28"/>
    </row>
    <row r="409" spans="1:250" s="45" customFormat="1" ht="76.5" x14ac:dyDescent="0.2">
      <c r="B409" s="22" t="s">
        <v>312</v>
      </c>
      <c r="C409" s="22" t="s">
        <v>12</v>
      </c>
      <c r="D409" s="23" t="s">
        <v>313</v>
      </c>
      <c r="E409" s="24">
        <v>16.2</v>
      </c>
      <c r="F409" s="25"/>
      <c r="G409" s="26">
        <f>+$E409*F409</f>
        <v>0</v>
      </c>
      <c r="H409" s="27"/>
      <c r="I409" s="28"/>
    </row>
    <row r="410" spans="1:250" s="45" customFormat="1" x14ac:dyDescent="0.2">
      <c r="B410" s="22"/>
      <c r="C410" s="22"/>
      <c r="D410" s="23"/>
      <c r="E410" s="24"/>
      <c r="F410" s="25"/>
      <c r="G410" s="26"/>
      <c r="H410" s="27"/>
      <c r="I410" s="28"/>
    </row>
    <row r="411" spans="1:250" s="45" customFormat="1" x14ac:dyDescent="0.2">
      <c r="A411" s="60"/>
      <c r="B411" s="65"/>
      <c r="C411" s="65"/>
      <c r="D411" s="67" t="s">
        <v>314</v>
      </c>
      <c r="E411" s="75"/>
      <c r="F411" s="76"/>
      <c r="G411" s="77">
        <f>SUM(G409:G410)</f>
        <v>0</v>
      </c>
      <c r="H411" s="65"/>
      <c r="I411" s="65"/>
      <c r="J411" s="60"/>
      <c r="K411" s="60"/>
      <c r="L411" s="60"/>
      <c r="M411" s="60"/>
      <c r="N411" s="60"/>
      <c r="O411" s="60"/>
      <c r="P411" s="60"/>
      <c r="Q411" s="60"/>
      <c r="R411" s="60"/>
      <c r="S411" s="60"/>
      <c r="T411" s="60"/>
      <c r="U411" s="60"/>
      <c r="V411" s="60"/>
      <c r="W411" s="60"/>
      <c r="X411" s="60"/>
      <c r="Y411" s="60"/>
      <c r="Z411" s="60"/>
      <c r="AA411" s="60"/>
      <c r="AB411" s="60"/>
      <c r="AC411" s="60"/>
      <c r="AD411" s="60"/>
      <c r="AE411" s="60"/>
      <c r="AF411" s="60"/>
      <c r="AG411" s="60"/>
      <c r="AH411" s="60"/>
      <c r="AI411" s="60"/>
      <c r="AJ411" s="60"/>
      <c r="AK411" s="60"/>
      <c r="AL411" s="60"/>
      <c r="AM411" s="60"/>
      <c r="AN411" s="60"/>
      <c r="AO411" s="60"/>
      <c r="AP411" s="60"/>
      <c r="AQ411" s="60"/>
      <c r="AR411" s="60"/>
      <c r="AS411" s="60"/>
      <c r="AT411" s="60"/>
      <c r="AU411" s="60"/>
      <c r="AV411" s="60"/>
      <c r="AW411" s="60"/>
      <c r="AX411" s="60"/>
      <c r="AY411" s="60"/>
      <c r="AZ411" s="60"/>
      <c r="BA411" s="60"/>
      <c r="BB411" s="60"/>
      <c r="BC411" s="60"/>
      <c r="BD411" s="60"/>
      <c r="BE411" s="60"/>
      <c r="BF411" s="60"/>
      <c r="BG411" s="60"/>
      <c r="BH411" s="60"/>
      <c r="BI411" s="60"/>
      <c r="BJ411" s="60"/>
      <c r="BK411" s="60"/>
      <c r="BL411" s="60"/>
      <c r="BM411" s="60"/>
      <c r="BN411" s="60"/>
      <c r="BO411" s="60"/>
      <c r="BP411" s="60"/>
      <c r="BQ411" s="60"/>
      <c r="BR411" s="60"/>
      <c r="BS411" s="60"/>
      <c r="BT411" s="60"/>
      <c r="BU411" s="60"/>
      <c r="BV411" s="60"/>
      <c r="BW411" s="60"/>
      <c r="BX411" s="60"/>
      <c r="BY411" s="60"/>
      <c r="BZ411" s="60"/>
      <c r="CA411" s="60"/>
      <c r="CB411" s="60"/>
      <c r="CC411" s="60"/>
      <c r="CD411" s="60"/>
      <c r="CE411" s="60"/>
      <c r="CF411" s="60"/>
      <c r="CG411" s="60"/>
      <c r="CH411" s="60"/>
      <c r="CI411" s="60"/>
      <c r="CJ411" s="60"/>
      <c r="CK411" s="60"/>
      <c r="CL411" s="60"/>
      <c r="CM411" s="60"/>
      <c r="CN411" s="60"/>
      <c r="CO411" s="60"/>
      <c r="CP411" s="60"/>
      <c r="CQ411" s="60"/>
      <c r="CR411" s="60"/>
      <c r="CS411" s="60"/>
      <c r="CT411" s="60"/>
      <c r="CU411" s="60"/>
      <c r="CV411" s="60"/>
      <c r="CW411" s="60"/>
      <c r="CX411" s="60"/>
      <c r="CY411" s="60"/>
      <c r="CZ411" s="60"/>
      <c r="DA411" s="60"/>
      <c r="DB411" s="60"/>
      <c r="DC411" s="60"/>
      <c r="DD411" s="60"/>
      <c r="DE411" s="60"/>
      <c r="DF411" s="60"/>
      <c r="DG411" s="60"/>
      <c r="DH411" s="60"/>
      <c r="DI411" s="60"/>
      <c r="DJ411" s="60"/>
      <c r="DK411" s="60"/>
      <c r="DL411" s="60"/>
      <c r="DM411" s="60"/>
      <c r="DN411" s="60"/>
      <c r="DO411" s="60"/>
      <c r="DP411" s="60"/>
      <c r="DQ411" s="60"/>
      <c r="DR411" s="60"/>
      <c r="DS411" s="60"/>
      <c r="DT411" s="60"/>
      <c r="DU411" s="60"/>
      <c r="DV411" s="60"/>
      <c r="DW411" s="60"/>
      <c r="DX411" s="60"/>
      <c r="DY411" s="60"/>
      <c r="DZ411" s="60"/>
      <c r="EA411" s="60"/>
      <c r="EB411" s="60"/>
      <c r="EC411" s="60"/>
      <c r="ED411" s="60"/>
      <c r="EE411" s="60"/>
      <c r="EF411" s="60"/>
      <c r="EG411" s="60"/>
      <c r="EH411" s="60"/>
      <c r="EI411" s="60"/>
      <c r="EJ411" s="60"/>
      <c r="EK411" s="60"/>
      <c r="EL411" s="60"/>
      <c r="EM411" s="60"/>
      <c r="EN411" s="60"/>
      <c r="EO411" s="60"/>
      <c r="EP411" s="60"/>
      <c r="EQ411" s="60"/>
      <c r="ER411" s="60"/>
      <c r="ES411" s="60"/>
      <c r="ET411" s="60"/>
      <c r="EU411" s="60"/>
      <c r="EV411" s="60"/>
      <c r="EW411" s="60"/>
      <c r="EX411" s="60"/>
      <c r="EY411" s="60"/>
      <c r="EZ411" s="60"/>
      <c r="FA411" s="60"/>
      <c r="FB411" s="60"/>
      <c r="FC411" s="60"/>
      <c r="FD411" s="60"/>
      <c r="FE411" s="60"/>
      <c r="FF411" s="60"/>
      <c r="FG411" s="60"/>
      <c r="FH411" s="60"/>
      <c r="FI411" s="60"/>
      <c r="FJ411" s="60"/>
      <c r="FK411" s="60"/>
      <c r="FL411" s="60"/>
      <c r="FM411" s="60"/>
      <c r="FN411" s="60"/>
      <c r="FO411" s="60"/>
      <c r="FP411" s="60"/>
      <c r="FQ411" s="60"/>
      <c r="FR411" s="60"/>
      <c r="FS411" s="60"/>
      <c r="FT411" s="60"/>
      <c r="FU411" s="60"/>
      <c r="FV411" s="60"/>
      <c r="FW411" s="60"/>
      <c r="FX411" s="60"/>
      <c r="FY411" s="60"/>
      <c r="FZ411" s="60"/>
      <c r="GA411" s="60"/>
      <c r="GB411" s="60"/>
      <c r="GC411" s="60"/>
      <c r="GD411" s="60"/>
      <c r="GE411" s="60"/>
      <c r="GF411" s="60"/>
      <c r="GG411" s="60"/>
      <c r="GH411" s="60"/>
      <c r="GI411" s="60"/>
      <c r="GJ411" s="60"/>
      <c r="GK411" s="60"/>
      <c r="GL411" s="60"/>
      <c r="GM411" s="60"/>
      <c r="GN411" s="60"/>
      <c r="GO411" s="60"/>
      <c r="GP411" s="60"/>
      <c r="GQ411" s="60"/>
      <c r="GR411" s="60"/>
      <c r="GS411" s="60"/>
      <c r="GT411" s="60"/>
      <c r="GU411" s="60"/>
      <c r="GV411" s="60"/>
      <c r="GW411" s="60"/>
      <c r="GX411" s="60"/>
      <c r="GY411" s="60"/>
      <c r="GZ411" s="60"/>
      <c r="HA411" s="60"/>
      <c r="HB411" s="60"/>
      <c r="HC411" s="60"/>
      <c r="HD411" s="60"/>
      <c r="HE411" s="60"/>
      <c r="HF411" s="60"/>
      <c r="HG411" s="60"/>
      <c r="HH411" s="60"/>
      <c r="HI411" s="60"/>
      <c r="HJ411" s="60"/>
      <c r="HK411" s="60"/>
      <c r="HL411" s="60"/>
      <c r="HM411" s="60"/>
      <c r="HN411" s="60"/>
      <c r="HO411" s="60"/>
      <c r="HP411" s="60"/>
      <c r="HQ411" s="60"/>
      <c r="HR411" s="60"/>
      <c r="HS411" s="60"/>
      <c r="HT411" s="60"/>
      <c r="HU411" s="60"/>
      <c r="HV411" s="60"/>
      <c r="HW411" s="60"/>
      <c r="HX411" s="60"/>
      <c r="HY411" s="60"/>
      <c r="HZ411" s="60"/>
      <c r="IA411" s="60"/>
      <c r="IB411" s="60"/>
      <c r="IC411" s="60"/>
      <c r="ID411" s="60"/>
      <c r="IE411" s="60"/>
      <c r="IF411" s="60"/>
      <c r="IG411" s="60"/>
      <c r="IH411" s="60"/>
      <c r="II411" s="60"/>
      <c r="IJ411" s="60"/>
      <c r="IK411" s="60"/>
      <c r="IL411" s="60"/>
      <c r="IM411" s="60"/>
      <c r="IN411" s="60"/>
      <c r="IO411" s="60"/>
      <c r="IP411" s="60"/>
    </row>
    <row r="412" spans="1:250" s="60" customFormat="1" x14ac:dyDescent="0.2">
      <c r="B412" s="57"/>
      <c r="C412" s="57"/>
      <c r="D412" s="35" t="s">
        <v>315</v>
      </c>
      <c r="E412" s="61"/>
      <c r="F412" s="73"/>
      <c r="G412" s="74">
        <f>SUM(G411+G405+G380+G363+G326)</f>
        <v>0</v>
      </c>
      <c r="H412" s="57"/>
      <c r="I412" s="57"/>
    </row>
    <row r="413" spans="1:250" s="45" customFormat="1" x14ac:dyDescent="0.2">
      <c r="B413" s="22"/>
      <c r="C413" s="22"/>
      <c r="D413" s="23"/>
      <c r="E413" s="24"/>
      <c r="F413" s="25"/>
      <c r="G413" s="26"/>
      <c r="H413" s="27"/>
      <c r="I413" s="28"/>
    </row>
    <row r="414" spans="1:250" s="45" customFormat="1" x14ac:dyDescent="0.2">
      <c r="B414" s="56"/>
      <c r="C414" s="56"/>
      <c r="D414" s="57" t="s">
        <v>316</v>
      </c>
      <c r="E414" s="36"/>
      <c r="F414" s="25"/>
      <c r="G414" s="26"/>
      <c r="H414" s="27"/>
      <c r="I414" s="28"/>
    </row>
    <row r="415" spans="1:250" s="45" customFormat="1" x14ac:dyDescent="0.2">
      <c r="B415" s="22"/>
      <c r="C415" s="22"/>
      <c r="D415" s="23"/>
      <c r="E415" s="24"/>
      <c r="F415" s="25"/>
      <c r="G415" s="26"/>
      <c r="H415" s="27"/>
      <c r="I415" s="28"/>
    </row>
    <row r="416" spans="1:250" s="45" customFormat="1" ht="25.5" x14ac:dyDescent="0.2">
      <c r="B416" s="22" t="s">
        <v>317</v>
      </c>
      <c r="C416" s="22" t="s">
        <v>277</v>
      </c>
      <c r="D416" s="23" t="s">
        <v>318</v>
      </c>
      <c r="E416" s="24">
        <v>1</v>
      </c>
      <c r="F416" s="25"/>
      <c r="G416" s="26">
        <f>+$E416*F416</f>
        <v>0</v>
      </c>
      <c r="H416" s="27"/>
      <c r="I416" s="28"/>
    </row>
    <row r="417" spans="2:9" s="45" customFormat="1" x14ac:dyDescent="0.2">
      <c r="B417" s="22"/>
      <c r="C417" s="22"/>
      <c r="D417" s="23"/>
      <c r="E417" s="24"/>
      <c r="F417" s="25"/>
      <c r="G417" s="26"/>
      <c r="H417" s="27"/>
      <c r="I417" s="28"/>
    </row>
    <row r="418" spans="2:9" s="45" customFormat="1" ht="114.75" customHeight="1" x14ac:dyDescent="0.2">
      <c r="B418" s="22" t="s">
        <v>319</v>
      </c>
      <c r="C418" s="22" t="s">
        <v>114</v>
      </c>
      <c r="D418" s="23" t="s">
        <v>320</v>
      </c>
      <c r="E418" s="24">
        <v>1</v>
      </c>
      <c r="F418" s="25"/>
      <c r="G418" s="26">
        <f>+$E418*F418</f>
        <v>0</v>
      </c>
      <c r="H418" s="27"/>
      <c r="I418" s="28"/>
    </row>
    <row r="419" spans="2:9" s="45" customFormat="1" x14ac:dyDescent="0.2">
      <c r="B419" s="22"/>
      <c r="C419" s="22"/>
      <c r="D419" s="23"/>
      <c r="E419" s="24"/>
      <c r="F419" s="25"/>
      <c r="G419" s="26"/>
      <c r="H419" s="27"/>
      <c r="I419" s="28"/>
    </row>
    <row r="420" spans="2:9" s="45" customFormat="1" x14ac:dyDescent="0.2">
      <c r="B420" s="56"/>
      <c r="C420" s="56"/>
      <c r="D420" s="57" t="s">
        <v>316</v>
      </c>
      <c r="E420" s="36"/>
      <c r="F420" s="37"/>
      <c r="G420" s="38">
        <f>SUM(G416:G419)</f>
        <v>0</v>
      </c>
      <c r="H420" s="54"/>
      <c r="I420" s="55"/>
    </row>
    <row r="421" spans="2:9" s="45" customFormat="1" x14ac:dyDescent="0.2">
      <c r="B421" s="22"/>
      <c r="C421" s="22"/>
      <c r="D421" s="23"/>
      <c r="E421" s="24"/>
      <c r="F421" s="25"/>
      <c r="G421" s="26"/>
      <c r="H421" s="27"/>
      <c r="I421" s="28"/>
    </row>
    <row r="422" spans="2:9" s="45" customFormat="1" x14ac:dyDescent="0.2">
      <c r="B422" s="79"/>
      <c r="C422" s="79"/>
      <c r="D422" s="44"/>
      <c r="E422" s="24"/>
      <c r="F422" s="25"/>
      <c r="G422" s="24"/>
      <c r="H422" s="42"/>
      <c r="I422" s="43"/>
    </row>
    <row r="423" spans="2:9" s="45" customFormat="1" x14ac:dyDescent="0.2">
      <c r="B423" s="80"/>
      <c r="C423" s="80"/>
      <c r="D423" s="81" t="s">
        <v>321</v>
      </c>
      <c r="E423" s="82"/>
      <c r="F423" s="83"/>
      <c r="G423" s="84">
        <f>SUM(G420+G412+G312+G299+G286+G227+G215+G206+G154+G137+G124+G117+G108+G97+G16)</f>
        <v>0</v>
      </c>
      <c r="H423" s="85"/>
      <c r="I423" s="84">
        <f>SUM(I8:I422)</f>
        <v>0</v>
      </c>
    </row>
    <row r="424" spans="2:9" x14ac:dyDescent="0.2">
      <c r="I424" t="e">
        <f>I423/I423</f>
        <v>#DIV/0!</v>
      </c>
    </row>
    <row r="425" spans="2:9" x14ac:dyDescent="0.2">
      <c r="D425" s="86" t="s">
        <v>322</v>
      </c>
    </row>
    <row r="426" spans="2:9" ht="38.25" x14ac:dyDescent="0.2">
      <c r="D426" s="87" t="s">
        <v>323</v>
      </c>
    </row>
    <row r="427" spans="2:9" ht="38.25" x14ac:dyDescent="0.2">
      <c r="D427" s="87" t="s">
        <v>324</v>
      </c>
    </row>
    <row r="428" spans="2:9" x14ac:dyDescent="0.2">
      <c r="D428" s="87" t="s">
        <v>325</v>
      </c>
    </row>
    <row r="429" spans="2:9" x14ac:dyDescent="0.2">
      <c r="D429" s="2"/>
    </row>
    <row r="430" spans="2:9" x14ac:dyDescent="0.2">
      <c r="D430" s="2"/>
    </row>
    <row r="432" spans="2:9" ht="13.5" thickBot="1" x14ac:dyDescent="0.25">
      <c r="D432" s="88" t="s">
        <v>326</v>
      </c>
      <c r="E432" s="89"/>
      <c r="F432" s="90"/>
      <c r="G432" s="89"/>
      <c r="H432"/>
      <c r="I432" s="4"/>
    </row>
    <row r="433" spans="4:9" x14ac:dyDescent="0.2">
      <c r="D433" s="91" t="str">
        <f>$D$16</f>
        <v>Total Capítol nº 1 Actuacions prèvies i implantació</v>
      </c>
      <c r="E433" s="92"/>
      <c r="F433" s="93"/>
      <c r="G433" s="92">
        <f>G16</f>
        <v>0</v>
      </c>
      <c r="H433"/>
      <c r="I433" s="4"/>
    </row>
    <row r="434" spans="4:9" x14ac:dyDescent="0.2">
      <c r="D434" s="94" t="str">
        <f>D97</f>
        <v>TOTAL Capítol nº 2 Enderrocs i desmuntatges</v>
      </c>
      <c r="E434" s="95"/>
      <c r="F434" s="96"/>
      <c r="G434" s="95">
        <f>G97</f>
        <v>0</v>
      </c>
      <c r="H434"/>
      <c r="I434" s="4"/>
    </row>
    <row r="435" spans="4:9" x14ac:dyDescent="0.2">
      <c r="D435" s="94" t="str">
        <f>D108</f>
        <v>TOTAL Capítol nº 3 Moviment de terres</v>
      </c>
      <c r="E435" s="95"/>
      <c r="F435" s="96"/>
      <c r="G435" s="95">
        <f>G108</f>
        <v>0</v>
      </c>
      <c r="H435"/>
      <c r="I435" s="4"/>
    </row>
    <row r="436" spans="4:9" x14ac:dyDescent="0.2">
      <c r="D436" s="94" t="str">
        <f>D117</f>
        <v>TOTAL Capítol nº 4 Fonaments</v>
      </c>
      <c r="E436" s="95"/>
      <c r="F436" s="96"/>
      <c r="G436" s="95">
        <f>G117</f>
        <v>0</v>
      </c>
      <c r="H436"/>
      <c r="I436" s="4"/>
    </row>
    <row r="437" spans="4:9" x14ac:dyDescent="0.2">
      <c r="D437" s="94" t="str">
        <f>D124</f>
        <v>TOTAL Capítol nº 5 Estructures auxiliars</v>
      </c>
      <c r="E437" s="95"/>
      <c r="F437" s="96"/>
      <c r="G437" s="95">
        <f>G124</f>
        <v>0</v>
      </c>
      <c r="H437"/>
      <c r="I437" s="4"/>
    </row>
    <row r="438" spans="4:9" x14ac:dyDescent="0.2">
      <c r="D438" s="94" t="str">
        <f>D137</f>
        <v>TOTAL Capítol nº 6 Tancaments i divisòries.  Parets i envans d'obra de fàbrica.</v>
      </c>
      <c r="E438" s="95"/>
      <c r="F438" s="96"/>
      <c r="G438" s="95">
        <f>G137</f>
        <v>0</v>
      </c>
      <c r="H438"/>
      <c r="I438" s="4"/>
    </row>
    <row r="439" spans="4:9" x14ac:dyDescent="0.2">
      <c r="D439" s="94" t="str">
        <f>D154</f>
        <v>TOTAL Capítol nº 7 Impermeabilitzacions i aïllaments</v>
      </c>
      <c r="E439" s="95"/>
      <c r="F439" s="96"/>
      <c r="G439" s="95">
        <f>G154</f>
        <v>0</v>
      </c>
      <c r="H439"/>
      <c r="I439" s="4"/>
    </row>
    <row r="440" spans="4:9" x14ac:dyDescent="0.2">
      <c r="D440" s="94" t="str">
        <f>D206</f>
        <v>TOTAL Capítol nº 8 Revestiments</v>
      </c>
      <c r="E440" s="95"/>
      <c r="F440" s="96"/>
      <c r="G440" s="95">
        <f>G206</f>
        <v>0</v>
      </c>
      <c r="H440"/>
      <c r="I440" s="4"/>
    </row>
    <row r="441" spans="4:9" x14ac:dyDescent="0.2">
      <c r="D441" s="94" t="str">
        <f>D215</f>
        <v>TOTAL Capítol nº 9 Paviments i ferms</v>
      </c>
      <c r="E441" s="95"/>
      <c r="F441" s="96"/>
      <c r="G441" s="95">
        <f>G215</f>
        <v>0</v>
      </c>
      <c r="H441"/>
      <c r="I441" s="4"/>
    </row>
    <row r="442" spans="4:9" x14ac:dyDescent="0.2">
      <c r="D442" s="94" t="str">
        <f>D227</f>
        <v>TOTAL Capítol nº 10 Cobertes</v>
      </c>
      <c r="E442" s="95"/>
      <c r="F442" s="96"/>
      <c r="G442" s="95">
        <f>G227</f>
        <v>0</v>
      </c>
      <c r="H442"/>
      <c r="I442" s="4"/>
    </row>
    <row r="443" spans="4:9" x14ac:dyDescent="0.2">
      <c r="D443" s="94" t="str">
        <f>D286</f>
        <v>TOTAL Capítol nº 11 Tancaments i divisòries practicables</v>
      </c>
      <c r="E443" s="95"/>
      <c r="F443" s="96"/>
      <c r="G443" s="95">
        <f>G286</f>
        <v>0</v>
      </c>
      <c r="H443"/>
      <c r="I443" s="4"/>
    </row>
    <row r="444" spans="4:9" x14ac:dyDescent="0.2">
      <c r="D444" s="94" t="str">
        <f>D299</f>
        <v>TOTAL Capítol nº 12 Proteccions i senyalització</v>
      </c>
      <c r="E444" s="95"/>
      <c r="F444" s="96"/>
      <c r="G444" s="95">
        <f>G299</f>
        <v>0</v>
      </c>
      <c r="H444"/>
      <c r="I444" s="4"/>
    </row>
    <row r="445" spans="4:9" x14ac:dyDescent="0.2">
      <c r="D445" s="94" t="str">
        <f>D312</f>
        <v>TOTA Capítol nº 13 Gestió de residus</v>
      </c>
      <c r="E445" s="95"/>
      <c r="F445" s="96"/>
      <c r="G445" s="95">
        <f>G312</f>
        <v>0</v>
      </c>
      <c r="H445"/>
      <c r="I445" s="4"/>
    </row>
    <row r="446" spans="4:9" x14ac:dyDescent="0.2">
      <c r="D446" s="94" t="str">
        <f>D412</f>
        <v>TOTAL Capítol nº 14 Instal·lacions</v>
      </c>
      <c r="E446" s="95"/>
      <c r="F446" s="96"/>
      <c r="G446" s="95">
        <f>G412</f>
        <v>0</v>
      </c>
      <c r="H446"/>
      <c r="I446" s="4"/>
    </row>
    <row r="447" spans="4:9" ht="13.5" thickBot="1" x14ac:dyDescent="0.25">
      <c r="D447" s="94" t="str">
        <f>D420</f>
        <v>Capítol nº 15 Seguretat i Salut (SiS)</v>
      </c>
      <c r="E447" s="95"/>
      <c r="F447" s="96"/>
      <c r="G447" s="95">
        <f>G420</f>
        <v>0</v>
      </c>
      <c r="H447"/>
      <c r="I447" s="4"/>
    </row>
    <row r="448" spans="4:9" ht="13.5" thickBot="1" x14ac:dyDescent="0.25">
      <c r="D448" s="97" t="s">
        <v>327</v>
      </c>
      <c r="E448" s="98"/>
      <c r="F448" s="99"/>
      <c r="G448" s="100">
        <f>SUM(G433:G447)</f>
        <v>0</v>
      </c>
      <c r="H448"/>
      <c r="I448" s="4"/>
    </row>
  </sheetData>
  <mergeCells count="1">
    <mergeCell ref="H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baseTurina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 Bassas</dc:creator>
  <cp:lastModifiedBy>i.garcia</cp:lastModifiedBy>
  <dcterms:created xsi:type="dcterms:W3CDTF">2023-07-11T10:34:21Z</dcterms:created>
  <dcterms:modified xsi:type="dcterms:W3CDTF">2023-07-21T06:46:50Z</dcterms:modified>
</cp:coreProperties>
</file>